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artines\Desktop\"/>
    </mc:Choice>
  </mc:AlternateContent>
  <bookViews>
    <workbookView xWindow="0" yWindow="0" windowWidth="28800" windowHeight="12435" activeTab="1"/>
  </bookViews>
  <sheets>
    <sheet name="Officials" sheetId="10" r:id="rId1"/>
    <sheet name="Schedule" sheetId="11" r:id="rId2"/>
    <sheet name="TimeForBoatCrews" sheetId="12" r:id="rId3"/>
    <sheet name="History Summary" sheetId="8" r:id="rId4"/>
    <sheet name="Data" sheetId="2" r:id="rId5"/>
    <sheet name="Log" sheetId="9" r:id="rId6"/>
  </sheets>
  <definedNames>
    <definedName name="_xlnm.Print_Area" localSheetId="2">TimeForBoatCrews!$A$2:$K$32</definedName>
  </definedNames>
  <calcPr calcId="152511"/>
  <pivotCaches>
    <pivotCache cacheId="0" r:id="rId7"/>
  </pivotCaches>
</workbook>
</file>

<file path=xl/calcChain.xml><?xml version="1.0" encoding="utf-8"?>
<calcChain xmlns="http://schemas.openxmlformats.org/spreadsheetml/2006/main">
  <c r="H35" i="11" l="1"/>
  <c r="H49" i="11"/>
  <c r="H22" i="11"/>
  <c r="H75" i="11"/>
  <c r="H71" i="11"/>
  <c r="H69" i="11"/>
  <c r="H64" i="11"/>
  <c r="H65" i="11"/>
  <c r="H66" i="11"/>
  <c r="H63" i="11"/>
  <c r="H57" i="11"/>
  <c r="H58" i="11"/>
  <c r="H59" i="11"/>
  <c r="H60" i="11"/>
  <c r="H44" i="11"/>
  <c r="H45" i="11"/>
  <c r="H46" i="11"/>
  <c r="H43" i="11"/>
  <c r="H47" i="11"/>
  <c r="H17" i="11"/>
  <c r="H18" i="11"/>
  <c r="H19" i="11"/>
  <c r="H20" i="11"/>
  <c r="H21" i="11"/>
  <c r="H14" i="11"/>
  <c r="H15" i="11"/>
  <c r="H16" i="11"/>
  <c r="D71" i="11"/>
  <c r="D66" i="11"/>
  <c r="D73" i="11"/>
  <c r="D72" i="11"/>
  <c r="H72" i="11"/>
  <c r="D69" i="11"/>
  <c r="D65" i="11"/>
  <c r="D74" i="11"/>
  <c r="D75" i="11"/>
  <c r="D64" i="11"/>
  <c r="D67" i="11"/>
  <c r="D68" i="11"/>
  <c r="D70" i="11"/>
  <c r="D76" i="11"/>
  <c r="D77" i="11"/>
  <c r="D78" i="11"/>
  <c r="D79" i="11"/>
  <c r="D80" i="11"/>
  <c r="D63" i="11"/>
  <c r="F63" i="11" s="1"/>
  <c r="E64" i="11" s="1"/>
  <c r="H79" i="11"/>
  <c r="H78" i="11"/>
  <c r="H77" i="11"/>
  <c r="D59" i="11"/>
  <c r="D33" i="11"/>
  <c r="D34" i="11"/>
  <c r="D47" i="11"/>
  <c r="D58" i="11"/>
  <c r="D52" i="11"/>
  <c r="F52" i="11" s="1"/>
  <c r="E53" i="11" s="1"/>
  <c r="D53" i="11"/>
  <c r="D54" i="11"/>
  <c r="D55" i="11"/>
  <c r="D56" i="11"/>
  <c r="D57" i="11"/>
  <c r="D44" i="11"/>
  <c r="D45" i="11"/>
  <c r="D46" i="11"/>
  <c r="D60" i="11"/>
  <c r="D48" i="11"/>
  <c r="D40" i="11"/>
  <c r="D41" i="11"/>
  <c r="D42" i="11"/>
  <c r="D43" i="11"/>
  <c r="D39" i="11"/>
  <c r="F39" i="11" s="1"/>
  <c r="E40" i="11" s="1"/>
  <c r="H33" i="11"/>
  <c r="D32" i="11"/>
  <c r="H32" i="11"/>
  <c r="D25" i="11"/>
  <c r="F25" i="11" s="1"/>
  <c r="E26" i="11" s="1"/>
  <c r="D26" i="11"/>
  <c r="D27" i="11"/>
  <c r="D28" i="11"/>
  <c r="D29" i="11"/>
  <c r="D30" i="11"/>
  <c r="D31" i="11"/>
  <c r="D15" i="11"/>
  <c r="D16" i="11"/>
  <c r="D17" i="11"/>
  <c r="D18" i="11"/>
  <c r="D19" i="11"/>
  <c r="D20" i="11"/>
  <c r="D21" i="11"/>
  <c r="D14" i="11"/>
  <c r="D13" i="11"/>
  <c r="F13" i="11" s="1"/>
  <c r="E14" i="11" s="1"/>
  <c r="H30" i="11"/>
  <c r="H81" i="11"/>
  <c r="H80" i="11"/>
  <c r="H76" i="11"/>
  <c r="H74" i="11"/>
  <c r="H73" i="11"/>
  <c r="H70" i="11"/>
  <c r="H68" i="11"/>
  <c r="H67" i="11"/>
  <c r="H55" i="11"/>
  <c r="H54" i="11"/>
  <c r="H53" i="11"/>
  <c r="H52" i="11"/>
  <c r="H56" i="11"/>
  <c r="H48" i="11"/>
  <c r="H41" i="11"/>
  <c r="H40" i="11"/>
  <c r="H39" i="11"/>
  <c r="H42" i="11"/>
  <c r="H36" i="11"/>
  <c r="H31" i="11"/>
  <c r="H28" i="11"/>
  <c r="H27" i="11"/>
  <c r="H26" i="11"/>
  <c r="H29" i="11"/>
  <c r="H25" i="11"/>
  <c r="H13" i="11"/>
  <c r="H23" i="12"/>
  <c r="J4" i="12"/>
  <c r="J5" i="12" s="1"/>
  <c r="J6" i="12" s="1"/>
  <c r="J7" i="12" s="1"/>
  <c r="J8" i="12" s="1"/>
  <c r="J9" i="12" s="1"/>
  <c r="J10" i="12" s="1"/>
  <c r="J11" i="12" s="1"/>
  <c r="J12" i="12" s="1"/>
  <c r="J13" i="12" s="1"/>
  <c r="E5" i="12"/>
  <c r="G5" i="12"/>
  <c r="I5" i="12"/>
  <c r="E6" i="12"/>
  <c r="G6" i="12"/>
  <c r="I6" i="12"/>
  <c r="E7" i="12"/>
  <c r="G7" i="12"/>
  <c r="I7" i="12"/>
  <c r="E8" i="12"/>
  <c r="G8" i="12"/>
  <c r="I8" i="12"/>
  <c r="E9" i="12"/>
  <c r="F9" i="12" s="1"/>
  <c r="G9" i="12"/>
  <c r="H9" i="12" s="1"/>
  <c r="I9" i="12"/>
  <c r="E21" i="12"/>
  <c r="F21" i="12" s="1"/>
  <c r="G21" i="12"/>
  <c r="H21" i="12" s="1"/>
  <c r="I21" i="12"/>
  <c r="J21" i="12" s="1"/>
  <c r="E22" i="12"/>
  <c r="G22" i="12"/>
  <c r="I22" i="12"/>
  <c r="E23" i="12"/>
  <c r="G23" i="12"/>
  <c r="I23" i="12"/>
  <c r="J23" i="12" s="1"/>
  <c r="E24" i="12"/>
  <c r="F24" i="12" s="1"/>
  <c r="G24" i="12"/>
  <c r="H24" i="12" s="1"/>
  <c r="I24" i="12"/>
  <c r="J24" i="12" s="1"/>
  <c r="E25" i="12"/>
  <c r="F25" i="12" s="1"/>
  <c r="G25" i="12"/>
  <c r="H25" i="12" s="1"/>
  <c r="I25" i="12"/>
  <c r="J25" i="12" s="1"/>
  <c r="E16" i="12"/>
  <c r="G16" i="12"/>
  <c r="E17" i="12"/>
  <c r="G17" i="12"/>
  <c r="E18" i="12"/>
  <c r="G18" i="12"/>
  <c r="E20" i="12"/>
  <c r="G20" i="12"/>
  <c r="E27" i="12"/>
  <c r="G27" i="12"/>
  <c r="I27" i="12"/>
  <c r="E19" i="12"/>
  <c r="G19" i="12"/>
  <c r="E26" i="12"/>
  <c r="F26" i="12" s="1"/>
  <c r="F27" i="12" s="1"/>
  <c r="G26" i="12"/>
  <c r="H26" i="12" s="1"/>
  <c r="H27" i="12" s="1"/>
  <c r="I26" i="12"/>
  <c r="E28" i="12"/>
  <c r="F28" i="12" s="1"/>
  <c r="G28" i="12"/>
  <c r="H28" i="12" s="1"/>
  <c r="H29" i="12" s="1"/>
  <c r="H30" i="12" s="1"/>
  <c r="I28" i="12"/>
  <c r="J28" i="12" s="1"/>
  <c r="E29" i="12"/>
  <c r="F29" i="12" s="1"/>
  <c r="F30" i="12" s="1"/>
  <c r="G29" i="12"/>
  <c r="I29" i="12"/>
  <c r="J29" i="12" s="1"/>
  <c r="E10" i="12"/>
  <c r="G10" i="12"/>
  <c r="I10" i="12"/>
  <c r="E11" i="12"/>
  <c r="G11" i="12"/>
  <c r="I11" i="12"/>
  <c r="E12" i="12"/>
  <c r="G12" i="12"/>
  <c r="I12" i="12"/>
  <c r="E13" i="12"/>
  <c r="G13" i="12"/>
  <c r="I13" i="12"/>
  <c r="E14" i="12"/>
  <c r="F14" i="12" s="1"/>
  <c r="G14" i="12"/>
  <c r="H14" i="12" s="1"/>
  <c r="H15" i="12" s="1"/>
  <c r="H16" i="12" s="1"/>
  <c r="H17" i="12" s="1"/>
  <c r="H18" i="12" s="1"/>
  <c r="H19" i="12" s="1"/>
  <c r="H20" i="12" s="1"/>
  <c r="E15" i="12"/>
  <c r="G15" i="12"/>
  <c r="E30" i="12"/>
  <c r="G30" i="12"/>
  <c r="I30" i="12"/>
  <c r="G4" i="12"/>
  <c r="I4" i="12"/>
  <c r="E4" i="12"/>
  <c r="F4" i="12" s="1"/>
  <c r="F5" i="12" s="1"/>
  <c r="F6" i="12" s="1"/>
  <c r="F7" i="12" s="1"/>
  <c r="F8" i="12" s="1"/>
  <c r="B31" i="12"/>
  <c r="C31" i="12"/>
  <c r="D31" i="12"/>
  <c r="D36" i="11"/>
  <c r="G35" i="8"/>
  <c r="H35" i="8"/>
  <c r="I35" i="8"/>
  <c r="J35" i="8"/>
  <c r="K35" i="8"/>
  <c r="L35" i="8"/>
  <c r="M35" i="8"/>
  <c r="N35" i="8"/>
  <c r="O35" i="8"/>
  <c r="P35" i="8"/>
  <c r="Q35" i="8"/>
  <c r="F35" i="8"/>
  <c r="C35" i="8"/>
  <c r="D35" i="8"/>
  <c r="E35" i="8"/>
  <c r="B35" i="8"/>
  <c r="F64" i="11" l="1"/>
  <c r="F53" i="11"/>
  <c r="E54" i="11" s="1"/>
  <c r="F54" i="11" s="1"/>
  <c r="E55" i="11" s="1"/>
  <c r="F55" i="11" s="1"/>
  <c r="E56" i="11" s="1"/>
  <c r="F56" i="11" s="1"/>
  <c r="E57" i="11" s="1"/>
  <c r="F57" i="11" s="1"/>
  <c r="E58" i="11" s="1"/>
  <c r="F58" i="11" s="1"/>
  <c r="E59" i="11" s="1"/>
  <c r="F59" i="11" s="1"/>
  <c r="E60" i="11" s="1"/>
  <c r="E65" i="11"/>
  <c r="F26" i="11"/>
  <c r="E27" i="11" s="1"/>
  <c r="F27" i="11" s="1"/>
  <c r="F14" i="11"/>
  <c r="E15" i="11" s="1"/>
  <c r="F15" i="11" s="1"/>
  <c r="E16" i="11" s="1"/>
  <c r="F16" i="11" s="1"/>
  <c r="E17" i="11" s="1"/>
  <c r="F17" i="11" s="1"/>
  <c r="E18" i="11" s="1"/>
  <c r="F40" i="11"/>
  <c r="E41" i="11" s="1"/>
  <c r="F41" i="11" s="1"/>
  <c r="E42" i="11" s="1"/>
  <c r="F42" i="11" s="1"/>
  <c r="E43" i="11" s="1"/>
  <c r="F43" i="11" s="1"/>
  <c r="E44" i="11" s="1"/>
  <c r="J22" i="12"/>
  <c r="J26" i="12" s="1"/>
  <c r="G31" i="12"/>
  <c r="H4" i="12"/>
  <c r="H5" i="12" s="1"/>
  <c r="H6" i="12" s="1"/>
  <c r="H7" i="12" s="1"/>
  <c r="H8" i="12" s="1"/>
  <c r="H10" i="12" s="1"/>
  <c r="H11" i="12" s="1"/>
  <c r="H12" i="12" s="1"/>
  <c r="H13" i="12" s="1"/>
  <c r="I31" i="12"/>
  <c r="H22" i="12"/>
  <c r="E31" i="12"/>
  <c r="F10" i="12"/>
  <c r="F11" i="12" s="1"/>
  <c r="F12" i="12" s="1"/>
  <c r="F13" i="12" s="1"/>
  <c r="F15" i="12" s="1"/>
  <c r="F65" i="11" l="1"/>
  <c r="E66" i="11" s="1"/>
  <c r="F44" i="11"/>
  <c r="E28" i="11"/>
  <c r="F28" i="11" s="1"/>
  <c r="E29" i="11" s="1"/>
  <c r="F29" i="11" s="1"/>
  <c r="F18" i="11"/>
  <c r="E19" i="11" s="1"/>
  <c r="J30" i="12"/>
  <c r="J27" i="12"/>
  <c r="J31" i="12"/>
  <c r="J32" i="12" s="1"/>
  <c r="F16" i="12"/>
  <c r="F17" i="12" s="1"/>
  <c r="F18" i="12" s="1"/>
  <c r="F19" i="12" s="1"/>
  <c r="F20" i="12" s="1"/>
  <c r="F22" i="12" s="1"/>
  <c r="F23" i="12" s="1"/>
  <c r="F66" i="11" l="1"/>
  <c r="E67" i="11" s="1"/>
  <c r="E45" i="11"/>
  <c r="F45" i="11" s="1"/>
  <c r="E46" i="11" s="1"/>
  <c r="F46" i="11" s="1"/>
  <c r="E30" i="11"/>
  <c r="F30" i="11" s="1"/>
  <c r="F19" i="11"/>
  <c r="E20" i="11" s="1"/>
  <c r="F67" i="11" l="1"/>
  <c r="E68" i="11" s="1"/>
  <c r="F68" i="11" s="1"/>
  <c r="E69" i="11" s="1"/>
  <c r="F69" i="11" s="1"/>
  <c r="E70" i="11" s="1"/>
  <c r="F70" i="11" s="1"/>
  <c r="E71" i="11" s="1"/>
  <c r="F71" i="11" s="1"/>
  <c r="E72" i="11" s="1"/>
  <c r="F72" i="11" s="1"/>
  <c r="E73" i="11" s="1"/>
  <c r="E47" i="11"/>
  <c r="F47" i="11" s="1"/>
  <c r="E48" i="11" s="1"/>
  <c r="F48" i="11" s="1"/>
  <c r="E49" i="11" s="1"/>
  <c r="F49" i="11" s="1"/>
  <c r="F60" i="11"/>
  <c r="E31" i="11"/>
  <c r="F31" i="11" s="1"/>
  <c r="E32" i="11" s="1"/>
  <c r="F32" i="11" s="1"/>
  <c r="E33" i="11" s="1"/>
  <c r="F33" i="11" s="1"/>
  <c r="F20" i="11"/>
  <c r="E21" i="11" s="1"/>
  <c r="F21" i="11" s="1"/>
  <c r="E22" i="11" s="1"/>
  <c r="F22" i="11" s="1"/>
  <c r="E34" i="11" l="1"/>
  <c r="F34" i="11" s="1"/>
  <c r="E35" i="11" s="1"/>
  <c r="F35" i="11" s="1"/>
  <c r="F73" i="11"/>
  <c r="E74" i="11" l="1"/>
  <c r="F74" i="11" s="1"/>
  <c r="E75" i="11" l="1"/>
  <c r="F75" i="11" s="1"/>
  <c r="E76" i="11" l="1"/>
  <c r="F76" i="11" s="1"/>
  <c r="E77" i="11" l="1"/>
  <c r="F77" i="11" s="1"/>
  <c r="E78" i="11" l="1"/>
  <c r="F78" i="11" s="1"/>
  <c r="E79" i="11" l="1"/>
  <c r="F79" i="11" s="1"/>
  <c r="E80" i="11" l="1"/>
  <c r="F80" i="11" s="1"/>
</calcChain>
</file>

<file path=xl/comments1.xml><?xml version="1.0" encoding="utf-8"?>
<comments xmlns="http://schemas.openxmlformats.org/spreadsheetml/2006/main">
  <authors>
    <author>Michael.Hartman</author>
  </authors>
  <commentList>
    <comment ref="A10" authorId="0" shapeId="0">
      <text>
        <r>
          <rPr>
            <b/>
            <sz val="8"/>
            <color indexed="81"/>
            <rFont val="Tahoma"/>
            <family val="2"/>
          </rPr>
          <t>Announcer has to understand if we comp, they are responsible for ensuring the booth is covered at all times either by themselves or volunteers.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Brian Heeney</author>
    <author>Andrea</author>
  </authors>
  <commentList>
    <comment ref="F2" authorId="0" shapeId="0">
      <text>
        <r>
          <rPr>
            <b/>
            <sz val="8"/>
            <color indexed="81"/>
            <rFont val="Tahoma"/>
            <family val="2"/>
          </rPr>
          <t>Brian Heeney:</t>
        </r>
        <r>
          <rPr>
            <sz val="8"/>
            <color indexed="81"/>
            <rFont val="Tahoma"/>
            <family val="2"/>
          </rPr>
          <t xml:space="preserve">
could easily be 5 minutes</t>
        </r>
      </text>
    </comment>
    <comment ref="F3" authorId="0" shapeId="0">
      <text>
        <r>
          <rPr>
            <b/>
            <sz val="8"/>
            <color indexed="81"/>
            <rFont val="Tahoma"/>
            <family val="2"/>
          </rPr>
          <t>Brian Heeney:</t>
        </r>
        <r>
          <rPr>
            <sz val="8"/>
            <color indexed="81"/>
            <rFont val="Tahoma"/>
            <family val="2"/>
          </rPr>
          <t xml:space="preserve">
Easily could be 6 minutes</t>
        </r>
      </text>
    </comment>
    <comment ref="F4" authorId="0" shapeId="0">
      <text>
        <r>
          <rPr>
            <b/>
            <sz val="8"/>
            <color indexed="81"/>
            <rFont val="Tahoma"/>
            <family val="2"/>
          </rPr>
          <t>Brian Heeney:</t>
        </r>
        <r>
          <rPr>
            <sz val="8"/>
            <color indexed="81"/>
            <rFont val="Tahoma"/>
            <family val="2"/>
          </rPr>
          <t xml:space="preserve">
8 minutes takes 2 boats otherwise 10 minutes</t>
        </r>
      </text>
    </comment>
    <comment ref="A28" authorId="1" shapeId="0">
      <text>
        <r>
          <rPr>
            <b/>
            <sz val="9"/>
            <color indexed="81"/>
            <rFont val="Tahoma"/>
            <family val="2"/>
          </rPr>
          <t>Andrea:</t>
        </r>
        <r>
          <rPr>
            <sz val="9"/>
            <color indexed="81"/>
            <rFont val="Tahoma"/>
            <family val="2"/>
          </rPr>
          <t xml:space="preserve">
Note:  Last year there were no Boys who weren't already skiiing open.</t>
        </r>
      </text>
    </comment>
    <comment ref="E76" authorId="1" shapeId="0">
      <text>
        <r>
          <rPr>
            <b/>
            <sz val="9"/>
            <color indexed="81"/>
            <rFont val="Tahoma"/>
            <family val="2"/>
          </rPr>
          <t>Andrea:</t>
        </r>
        <r>
          <rPr>
            <sz val="9"/>
            <color indexed="81"/>
            <rFont val="Tahoma"/>
            <family val="2"/>
          </rPr>
          <t xml:space="preserve">
Move later if we want this night jump or start time earlier if we want to avoiid suset jumping.</t>
        </r>
      </text>
    </comment>
  </commentList>
</comments>
</file>

<file path=xl/sharedStrings.xml><?xml version="1.0" encoding="utf-8"?>
<sst xmlns="http://schemas.openxmlformats.org/spreadsheetml/2006/main" count="752" uniqueCount="186">
  <si>
    <t>Boys 3</t>
  </si>
  <si>
    <t>Girls 2</t>
  </si>
  <si>
    <t>Girls 3</t>
  </si>
  <si>
    <t>Mens 1</t>
  </si>
  <si>
    <t>Mens 2</t>
  </si>
  <si>
    <t>Mens 3</t>
  </si>
  <si>
    <t>Mens 4</t>
  </si>
  <si>
    <t>Mens 5</t>
  </si>
  <si>
    <t>Mens 6</t>
  </si>
  <si>
    <t>Mens 7</t>
  </si>
  <si>
    <t>Mens Int</t>
  </si>
  <si>
    <t>Mens10</t>
  </si>
  <si>
    <t>Open Mens</t>
  </si>
  <si>
    <t>Open Pro Mens</t>
  </si>
  <si>
    <t>Open Womens</t>
  </si>
  <si>
    <t>Womens 1</t>
  </si>
  <si>
    <t>Womens 2</t>
  </si>
  <si>
    <t>Womens 3</t>
  </si>
  <si>
    <t>Womens 4</t>
  </si>
  <si>
    <t>Womens 5</t>
  </si>
  <si>
    <t>Womens 7</t>
  </si>
  <si>
    <t>Womens Int</t>
  </si>
  <si>
    <t>Tricks</t>
  </si>
  <si>
    <t>Event</t>
  </si>
  <si>
    <t>Count</t>
  </si>
  <si>
    <t>Division</t>
  </si>
  <si>
    <t>Slalom</t>
  </si>
  <si>
    <t>Jump</t>
  </si>
  <si>
    <t>Year</t>
  </si>
  <si>
    <t>Row Labels</t>
  </si>
  <si>
    <t>Grand Total</t>
  </si>
  <si>
    <t>Column Labels</t>
  </si>
  <si>
    <t>Boys 2</t>
  </si>
  <si>
    <t>Mens 8</t>
  </si>
  <si>
    <t>Jump Total</t>
  </si>
  <si>
    <t>Slalom Total</t>
  </si>
  <si>
    <t>Tricks Total</t>
  </si>
  <si>
    <t>Girls 1</t>
  </si>
  <si>
    <t>Boys 1</t>
  </si>
  <si>
    <t>Mens 9</t>
  </si>
  <si>
    <t>Average of Count</t>
  </si>
  <si>
    <t>Count Total</t>
  </si>
  <si>
    <t>Open, Open Pro &amp; Mens Int. Rnd 2</t>
  </si>
  <si>
    <t>Open Womens &amp; Womens Int. Rnd 2</t>
  </si>
  <si>
    <t>Scorer 3</t>
  </si>
  <si>
    <t>Scorer 2</t>
  </si>
  <si>
    <t>Scorer1</t>
  </si>
  <si>
    <t>Judge 3/Cmptr</t>
  </si>
  <si>
    <t>Judge 2/cmptr</t>
  </si>
  <si>
    <t>Boat Judge</t>
  </si>
  <si>
    <t>Driver (s)</t>
  </si>
  <si>
    <t>Finish</t>
  </si>
  <si>
    <t>Start</t>
  </si>
  <si>
    <t>Time</t>
  </si>
  <si>
    <t>Divisions</t>
  </si>
  <si>
    <t>Safety</t>
  </si>
  <si>
    <t>Min/Skier</t>
  </si>
  <si>
    <t>Events</t>
  </si>
  <si>
    <t>Total</t>
  </si>
  <si>
    <t>Time/skier</t>
  </si>
  <si>
    <t>slalom tm</t>
  </si>
  <si>
    <t>tricks tm</t>
  </si>
  <si>
    <t>jum tm</t>
  </si>
  <si>
    <t>hours</t>
  </si>
  <si>
    <t>hr/day</t>
  </si>
  <si>
    <t>Mens9</t>
  </si>
  <si>
    <t>Mens 10</t>
  </si>
  <si>
    <t>run time</t>
  </si>
  <si>
    <t>Mens 1-3</t>
  </si>
  <si>
    <t>Position</t>
  </si>
  <si>
    <t>Officials (due by  June 1, 2010)</t>
  </si>
  <si>
    <t>Email address</t>
  </si>
  <si>
    <t>Room-Night Compensation</t>
  </si>
  <si>
    <t>Shirt Size</t>
  </si>
  <si>
    <t>Skiers Divisions</t>
  </si>
  <si>
    <t>1) Family Member Division</t>
  </si>
  <si>
    <t>2) Family Member Division</t>
  </si>
  <si>
    <t>3) Family Member Division</t>
  </si>
  <si>
    <t>Chief Judge</t>
  </si>
  <si>
    <t>Brian Heeney</t>
  </si>
  <si>
    <t>heeney@mt.net</t>
  </si>
  <si>
    <t>406-461-3832</t>
  </si>
  <si>
    <t>Open Men's</t>
  </si>
  <si>
    <t>Ass't Chief Judge</t>
  </si>
  <si>
    <t>Homologator</t>
  </si>
  <si>
    <t>Chief Scorer</t>
  </si>
  <si>
    <t>Doug Koch</t>
  </si>
  <si>
    <t>Chief Driver</t>
  </si>
  <si>
    <t>Chief Video</t>
  </si>
  <si>
    <t>Chief Safety</t>
  </si>
  <si>
    <t>Paul Adams</t>
  </si>
  <si>
    <t>Announcer:</t>
  </si>
  <si>
    <t>Regisrar</t>
  </si>
  <si>
    <t>East</t>
  </si>
  <si>
    <t xml:space="preserve">Driver </t>
  </si>
  <si>
    <t>Scorer</t>
  </si>
  <si>
    <t>Judge appt</t>
  </si>
  <si>
    <t>South</t>
  </si>
  <si>
    <t>Driver</t>
  </si>
  <si>
    <t>Midwest</t>
  </si>
  <si>
    <t>South Central</t>
  </si>
  <si>
    <t>West</t>
  </si>
  <si>
    <t>Scorer  ACS</t>
  </si>
  <si>
    <t>Others</t>
  </si>
  <si>
    <t>Judge</t>
  </si>
  <si>
    <t>Video</t>
  </si>
  <si>
    <t xml:space="preserve">Dock Start </t>
  </si>
  <si>
    <t>Videographer</t>
  </si>
  <si>
    <t>Gary Flint</t>
  </si>
  <si>
    <t>Cell Phone</t>
  </si>
  <si>
    <t>Lauren StOnge</t>
  </si>
  <si>
    <t>Steven Holt</t>
  </si>
  <si>
    <t>L</t>
  </si>
  <si>
    <t>Jim Forester - ACD</t>
  </si>
  <si>
    <t xml:space="preserve">Site Familiarization </t>
  </si>
  <si>
    <t xml:space="preserve">ABC BOD - Site Familiarization </t>
  </si>
  <si>
    <t>ABC General Membership Meeting - Pizza &amp; Drinks</t>
  </si>
  <si>
    <t>ABC Board of Director Meeting  @ Host Hotel</t>
  </si>
  <si>
    <t>Officials Meeting and Official Clinic  @ Host Hotel</t>
  </si>
  <si>
    <t>Shannon Heller</t>
  </si>
  <si>
    <t>Doug Bohn</t>
  </si>
  <si>
    <t>Betsy Gilman</t>
  </si>
  <si>
    <t>betsybarefoots@aol.com</t>
  </si>
  <si>
    <t>(770) 653-7859</t>
  </si>
  <si>
    <t>Medium</t>
  </si>
  <si>
    <t>LLStOnge@gmail.com</t>
  </si>
  <si>
    <t>863-207-5611</t>
  </si>
  <si>
    <t>small</t>
  </si>
  <si>
    <t>Steve@steveholtinc.com</t>
  </si>
  <si>
    <t>(352) 573-9709</t>
  </si>
  <si>
    <t>Large</t>
  </si>
  <si>
    <t>703-899-9650</t>
  </si>
  <si>
    <t>XL</t>
  </si>
  <si>
    <t>Jdfors@6498@aol.com</t>
  </si>
  <si>
    <t>Mike Schoenke</t>
  </si>
  <si>
    <t>Joe Knapp</t>
  </si>
  <si>
    <t>Sharon Carlson</t>
  </si>
  <si>
    <t>Mike Molepske</t>
  </si>
  <si>
    <t>Jim Rollins</t>
  </si>
  <si>
    <t>Jerry K</t>
  </si>
  <si>
    <t>Womens 1-8</t>
  </si>
  <si>
    <t>Mens 6-10</t>
  </si>
  <si>
    <t>Medals</t>
  </si>
  <si>
    <t>Min/Division</t>
  </si>
  <si>
    <t>Site Event</t>
  </si>
  <si>
    <t>Set-up/event (Constant)</t>
  </si>
  <si>
    <t>Monay August 10, 2015</t>
  </si>
  <si>
    <t>Tuesday, August 11, 2015</t>
  </si>
  <si>
    <t>Wednesday, August 12, 2015</t>
  </si>
  <si>
    <t>Thursday, August 13, 2015</t>
  </si>
  <si>
    <t>Friday, August 14, 2015</t>
  </si>
  <si>
    <t>Saturday, August 15, 2015</t>
  </si>
  <si>
    <t>Womens 1-8 (Count= # Divisions)</t>
  </si>
  <si>
    <t xml:space="preserve">Mens 4 </t>
  </si>
  <si>
    <t>Mens 4 slalom; Mens 6-10 Slalom (Count=# Divisions)</t>
  </si>
  <si>
    <t>Mens 2-3</t>
  </si>
  <si>
    <t>Girls 1-3</t>
  </si>
  <si>
    <t>Boys 1-3</t>
  </si>
  <si>
    <t>Mens 2-3 Tricks (+/- Jump); Womens Jump (+/- M1 T)</t>
  </si>
  <si>
    <t>Girls/Boys STJ  +/- Mens 6-10 (As avail)</t>
  </si>
  <si>
    <t>Open Womens &amp; Womens Int. Rnd 1</t>
  </si>
  <si>
    <t>Open Mens Rnd 1</t>
  </si>
  <si>
    <t>Mens 6-10 finsh; Mens 4 &amp; 5 as avail</t>
  </si>
  <si>
    <t>Mens 1-3 From Weds as needed</t>
  </si>
  <si>
    <t>Open Womens Rnd 1</t>
  </si>
  <si>
    <t>Open Pro Mens Rnd 1</t>
  </si>
  <si>
    <t>Mens 1-3 Slalom/Trick (Others as remaining)</t>
  </si>
  <si>
    <t>Remaining Age Division S/T</t>
  </si>
  <si>
    <t>Age Division, OW Tricks</t>
  </si>
  <si>
    <t>Open Mens Rnd 2</t>
  </si>
  <si>
    <t>Open Pro Mens Rnd 2</t>
  </si>
  <si>
    <t>Party</t>
  </si>
  <si>
    <t>Age Division Women</t>
  </si>
  <si>
    <t>Age Division Men</t>
  </si>
  <si>
    <t>Age Division Slalom</t>
  </si>
  <si>
    <t>Slalom Open /Tricks Age Division</t>
  </si>
  <si>
    <t>Age Division Women and Men (Thinking 3 women/5 men)</t>
  </si>
  <si>
    <t>Done</t>
  </si>
  <si>
    <t>Remaining Open</t>
  </si>
  <si>
    <t>2015 Barefoot Nationals Schedule</t>
  </si>
  <si>
    <t>Boys 1-3; Girls 1-3; Womens 1-6</t>
  </si>
  <si>
    <t>Mens 5-6</t>
  </si>
  <si>
    <t>Mens 5 Trick; +/- Mens 4,5,6 Jump (if clean)  (Count=# Divisions)</t>
  </si>
  <si>
    <t>Age Division Trick</t>
  </si>
  <si>
    <t>Site Famil</t>
  </si>
  <si>
    <t>Added Site Famil T,W,R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</si>
</sst>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h:mm\ AM/PM;@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1"/>
      <color theme="0" tint="-0.34998626667073579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8"/>
      <color indexed="8"/>
      <name val="Arial"/>
      <family val="2"/>
    </font>
    <font>
      <sz val="10"/>
      <name val="Times New Roman"/>
      <family val="1"/>
    </font>
    <font>
      <sz val="10.5"/>
      <color theme="1"/>
      <name val="Consolas"/>
      <family val="3"/>
    </font>
    <font>
      <u/>
      <sz val="10"/>
      <color indexed="12"/>
      <name val="Arial"/>
      <family val="2"/>
    </font>
    <font>
      <b/>
      <sz val="20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2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/>
    <xf numFmtId="9" fontId="13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</cellStyleXfs>
  <cellXfs count="142">
    <xf numFmtId="0" fontId="0" fillId="0" borderId="0" xfId="0"/>
    <xf numFmtId="0" fontId="0" fillId="0" borderId="0" xfId="0" applyAlignment="1">
      <alignment horizontal="center"/>
    </xf>
    <xf numFmtId="0" fontId="2" fillId="0" borderId="1" xfId="1" applyFont="1" applyFill="1" applyBorder="1" applyAlignment="1">
      <alignment horizontal="center" wrapText="1"/>
    </xf>
    <xf numFmtId="2" fontId="0" fillId="0" borderId="0" xfId="0" pivotButton="1" applyNumberFormat="1"/>
    <xf numFmtId="2" fontId="0" fillId="0" borderId="0" xfId="0" applyNumberFormat="1"/>
    <xf numFmtId="2" fontId="0" fillId="0" borderId="0" xfId="0" applyNumberFormat="1" applyAlignment="1">
      <alignment horizontal="left"/>
    </xf>
    <xf numFmtId="1" fontId="0" fillId="0" borderId="0" xfId="0" pivotButton="1" applyNumberFormat="1"/>
    <xf numFmtId="1" fontId="0" fillId="0" borderId="0" xfId="0" applyNumberFormat="1"/>
    <xf numFmtId="2" fontId="1" fillId="2" borderId="0" xfId="0" applyNumberFormat="1" applyFont="1" applyFill="1"/>
    <xf numFmtId="0" fontId="0" fillId="0" borderId="2" xfId="0" applyBorder="1"/>
    <xf numFmtId="0" fontId="0" fillId="3" borderId="2" xfId="0" applyFont="1" applyFill="1" applyBorder="1" applyProtection="1"/>
    <xf numFmtId="0" fontId="0" fillId="3" borderId="2" xfId="0" applyFill="1" applyBorder="1" applyProtection="1"/>
    <xf numFmtId="0" fontId="0" fillId="3" borderId="2" xfId="0" applyFill="1" applyBorder="1"/>
    <xf numFmtId="0" fontId="1" fillId="3" borderId="2" xfId="0" applyFont="1" applyFill="1" applyBorder="1" applyAlignment="1">
      <alignment horizontal="center"/>
    </xf>
    <xf numFmtId="0" fontId="6" fillId="3" borderId="2" xfId="3" applyFont="1" applyFill="1" applyBorder="1" applyAlignment="1" applyProtection="1">
      <alignment horizontal="right" wrapText="1"/>
    </xf>
    <xf numFmtId="0" fontId="6" fillId="3" borderId="2" xfId="3" applyFont="1" applyFill="1" applyBorder="1" applyAlignment="1" applyProtection="1">
      <alignment wrapText="1"/>
    </xf>
    <xf numFmtId="0" fontId="6" fillId="3" borderId="2" xfId="0" applyFont="1" applyFill="1" applyBorder="1" applyProtection="1"/>
    <xf numFmtId="2" fontId="0" fillId="0" borderId="5" xfId="0" applyNumberFormat="1" applyFill="1" applyBorder="1" applyAlignment="1">
      <alignment horizontal="left"/>
    </xf>
    <xf numFmtId="2" fontId="0" fillId="0" borderId="2" xfId="0" applyNumberFormat="1" applyBorder="1" applyAlignment="1">
      <alignment horizontal="left"/>
    </xf>
    <xf numFmtId="0" fontId="0" fillId="0" borderId="3" xfId="0" applyBorder="1"/>
    <xf numFmtId="0" fontId="0" fillId="3" borderId="12" xfId="0" applyFill="1" applyBorder="1"/>
    <xf numFmtId="0" fontId="0" fillId="3" borderId="13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0" fillId="3" borderId="0" xfId="0" applyFill="1" applyBorder="1"/>
    <xf numFmtId="0" fontId="0" fillId="5" borderId="0" xfId="0" applyFill="1" applyBorder="1"/>
    <xf numFmtId="0" fontId="0" fillId="5" borderId="8" xfId="0" applyFill="1" applyBorder="1"/>
    <xf numFmtId="0" fontId="0" fillId="5" borderId="9" xfId="0" applyFill="1" applyBorder="1"/>
    <xf numFmtId="0" fontId="0" fillId="5" borderId="10" xfId="0" applyFill="1" applyBorder="1"/>
    <xf numFmtId="2" fontId="0" fillId="0" borderId="17" xfId="0" applyNumberFormat="1" applyBorder="1" applyAlignment="1">
      <alignment horizontal="left"/>
    </xf>
    <xf numFmtId="0" fontId="0" fillId="0" borderId="17" xfId="0" applyBorder="1"/>
    <xf numFmtId="0" fontId="0" fillId="0" borderId="18" xfId="0" applyBorder="1"/>
    <xf numFmtId="0" fontId="6" fillId="3" borderId="8" xfId="0" applyFont="1" applyFill="1" applyBorder="1"/>
    <xf numFmtId="0" fontId="6" fillId="3" borderId="9" xfId="0" applyFont="1" applyFill="1" applyBorder="1"/>
    <xf numFmtId="0" fontId="6" fillId="3" borderId="10" xfId="0" applyFont="1" applyFill="1" applyBorder="1"/>
    <xf numFmtId="0" fontId="6" fillId="3" borderId="11" xfId="0" applyFont="1" applyFill="1" applyBorder="1"/>
    <xf numFmtId="0" fontId="0" fillId="3" borderId="15" xfId="0" applyFill="1" applyBorder="1"/>
    <xf numFmtId="0" fontId="0" fillId="3" borderId="14" xfId="0" applyFill="1" applyBorder="1"/>
    <xf numFmtId="0" fontId="0" fillId="3" borderId="16" xfId="0" applyFill="1" applyBorder="1"/>
    <xf numFmtId="0" fontId="0" fillId="0" borderId="19" xfId="0" applyFill="1" applyBorder="1"/>
    <xf numFmtId="0" fontId="0" fillId="0" borderId="19" xfId="0" applyBorder="1"/>
    <xf numFmtId="0" fontId="6" fillId="3" borderId="6" xfId="0" applyFont="1" applyFill="1" applyBorder="1"/>
    <xf numFmtId="0" fontId="6" fillId="3" borderId="7" xfId="0" applyFont="1" applyFill="1" applyBorder="1"/>
    <xf numFmtId="0" fontId="12" fillId="3" borderId="2" xfId="0" applyFont="1" applyFill="1" applyBorder="1" applyAlignment="1">
      <alignment horizontal="center"/>
    </xf>
    <xf numFmtId="0" fontId="0" fillId="3" borderId="2" xfId="0" applyFont="1" applyFill="1" applyBorder="1"/>
    <xf numFmtId="0" fontId="0" fillId="3" borderId="0" xfId="0" applyFont="1" applyFill="1" applyBorder="1"/>
    <xf numFmtId="0" fontId="14" fillId="0" borderId="2" xfId="0" applyFont="1" applyBorder="1" applyAlignment="1">
      <alignment horizontal="center" vertical="center" wrapText="1"/>
    </xf>
    <xf numFmtId="9" fontId="14" fillId="0" borderId="2" xfId="4" applyFont="1" applyBorder="1" applyAlignment="1">
      <alignment horizontal="center" vertical="center" wrapText="1"/>
    </xf>
    <xf numFmtId="0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6" fillId="4" borderId="2" xfId="0" applyFont="1" applyFill="1" applyBorder="1"/>
    <xf numFmtId="0" fontId="16" fillId="0" borderId="2" xfId="0" applyFont="1" applyFill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2" xfId="0" applyFont="1" applyBorder="1"/>
    <xf numFmtId="0" fontId="16" fillId="0" borderId="2" xfId="0" applyFont="1" applyFill="1" applyBorder="1"/>
    <xf numFmtId="0" fontId="16" fillId="2" borderId="2" xfId="0" applyFont="1" applyFill="1" applyBorder="1" applyAlignment="1"/>
    <xf numFmtId="0" fontId="16" fillId="2" borderId="2" xfId="0" applyFont="1" applyFill="1" applyBorder="1" applyAlignment="1">
      <alignment horizontal="center"/>
    </xf>
    <xf numFmtId="9" fontId="16" fillId="0" borderId="2" xfId="4" applyFont="1" applyBorder="1" applyAlignment="1">
      <alignment horizontal="center"/>
    </xf>
    <xf numFmtId="9" fontId="16" fillId="2" borderId="2" xfId="4" applyFont="1" applyFill="1" applyBorder="1" applyAlignment="1">
      <alignment horizontal="center"/>
    </xf>
    <xf numFmtId="9" fontId="16" fillId="0" borderId="2" xfId="4" applyFont="1" applyFill="1" applyBorder="1" applyAlignment="1">
      <alignment horizontal="center"/>
    </xf>
    <xf numFmtId="0" fontId="16" fillId="4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17" fillId="4" borderId="2" xfId="5" applyFill="1" applyBorder="1" applyAlignment="1" applyProtection="1">
      <alignment horizontal="center"/>
    </xf>
    <xf numFmtId="0" fontId="17" fillId="2" borderId="2" xfId="5" applyFont="1" applyFill="1" applyBorder="1" applyAlignment="1" applyProtection="1">
      <alignment horizontal="center"/>
    </xf>
    <xf numFmtId="0" fontId="15" fillId="2" borderId="2" xfId="5" applyNumberFormat="1" applyFont="1" applyFill="1" applyBorder="1" applyAlignment="1" applyProtection="1">
      <alignment horizontal="center"/>
    </xf>
    <xf numFmtId="0" fontId="0" fillId="2" borderId="2" xfId="0" applyFill="1" applyBorder="1" applyAlignment="1">
      <alignment horizontal="center"/>
    </xf>
    <xf numFmtId="0" fontId="18" fillId="4" borderId="2" xfId="0" applyFont="1" applyFill="1" applyBorder="1" applyAlignment="1">
      <alignment horizontal="center"/>
    </xf>
    <xf numFmtId="0" fontId="15" fillId="4" borderId="2" xfId="5" applyNumberFormat="1" applyFont="1" applyFill="1" applyBorder="1" applyAlignment="1" applyProtection="1">
      <alignment horizontal="center"/>
    </xf>
    <xf numFmtId="0" fontId="17" fillId="0" borderId="2" xfId="5" applyBorder="1" applyAlignment="1" applyProtection="1">
      <alignment horizontal="center"/>
    </xf>
    <xf numFmtId="0" fontId="15" fillId="0" borderId="2" xfId="5" applyNumberFormat="1" applyFont="1" applyBorder="1" applyAlignment="1" applyProtection="1">
      <alignment horizontal="center"/>
    </xf>
    <xf numFmtId="0" fontId="16" fillId="3" borderId="2" xfId="0" applyFont="1" applyFill="1" applyBorder="1" applyAlignment="1">
      <alignment horizontal="center"/>
    </xf>
    <xf numFmtId="0" fontId="15" fillId="0" borderId="2" xfId="0" applyNumberFormat="1" applyFont="1" applyBorder="1" applyAlignment="1">
      <alignment horizontal="center"/>
    </xf>
    <xf numFmtId="9" fontId="0" fillId="0" borderId="2" xfId="4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9" fontId="0" fillId="0" borderId="0" xfId="4" applyFont="1" applyAlignment="1">
      <alignment horizontal="center"/>
    </xf>
    <xf numFmtId="0" fontId="20" fillId="0" borderId="0" xfId="0" applyFont="1"/>
    <xf numFmtId="0" fontId="21" fillId="4" borderId="2" xfId="5" applyFont="1" applyFill="1" applyBorder="1" applyAlignment="1" applyProtection="1">
      <alignment horizontal="center"/>
    </xf>
    <xf numFmtId="0" fontId="0" fillId="2" borderId="2" xfId="0" applyFill="1" applyBorder="1" applyProtection="1"/>
    <xf numFmtId="16" fontId="0" fillId="3" borderId="2" xfId="0" applyNumberFormat="1" applyFill="1" applyBorder="1" applyProtection="1"/>
    <xf numFmtId="0" fontId="0" fillId="3" borderId="0" xfId="0" applyFill="1" applyBorder="1" applyProtection="1"/>
    <xf numFmtId="0" fontId="1" fillId="3" borderId="0" xfId="0" applyFont="1" applyFill="1" applyBorder="1" applyAlignment="1">
      <alignment horizontal="center"/>
    </xf>
    <xf numFmtId="0" fontId="7" fillId="3" borderId="0" xfId="0" applyFont="1" applyFill="1" applyBorder="1" applyProtection="1"/>
    <xf numFmtId="0" fontId="5" fillId="3" borderId="0" xfId="0" applyFont="1" applyFill="1" applyBorder="1"/>
    <xf numFmtId="0" fontId="4" fillId="3" borderId="2" xfId="2" applyFont="1" applyFill="1" applyBorder="1" applyAlignment="1" applyProtection="1">
      <alignment horizontal="right" wrapText="1"/>
    </xf>
    <xf numFmtId="0" fontId="0" fillId="3" borderId="0" xfId="0" applyFill="1" applyBorder="1" applyAlignment="1" applyProtection="1">
      <alignment horizontal="right"/>
    </xf>
    <xf numFmtId="0" fontId="0" fillId="3" borderId="2" xfId="0" applyFont="1" applyFill="1" applyBorder="1" applyAlignment="1" applyProtection="1">
      <alignment horizontal="right"/>
    </xf>
    <xf numFmtId="164" fontId="0" fillId="3" borderId="2" xfId="0" applyNumberFormat="1" applyFont="1" applyFill="1" applyBorder="1" applyAlignment="1" applyProtection="1">
      <alignment horizontal="right"/>
    </xf>
    <xf numFmtId="0" fontId="0" fillId="3" borderId="2" xfId="0" applyFill="1" applyBorder="1" applyAlignment="1" applyProtection="1">
      <alignment horizontal="right"/>
    </xf>
    <xf numFmtId="18" fontId="0" fillId="3" borderId="2" xfId="0" applyNumberFormat="1" applyFill="1" applyBorder="1" applyAlignment="1" applyProtection="1">
      <alignment horizontal="right"/>
    </xf>
    <xf numFmtId="18" fontId="0" fillId="3" borderId="2" xfId="0" applyNumberFormat="1" applyFill="1" applyBorder="1" applyAlignment="1">
      <alignment horizontal="right"/>
    </xf>
    <xf numFmtId="164" fontId="0" fillId="3" borderId="2" xfId="0" applyNumberFormat="1" applyFill="1" applyBorder="1" applyAlignment="1" applyProtection="1">
      <alignment horizontal="right"/>
    </xf>
    <xf numFmtId="164" fontId="6" fillId="3" borderId="2" xfId="0" applyNumberFormat="1" applyFont="1" applyFill="1" applyBorder="1" applyAlignment="1" applyProtection="1">
      <alignment horizontal="right"/>
    </xf>
    <xf numFmtId="0" fontId="0" fillId="3" borderId="2" xfId="0" applyFill="1" applyBorder="1" applyAlignment="1">
      <alignment horizontal="right"/>
    </xf>
    <xf numFmtId="164" fontId="0" fillId="3" borderId="0" xfId="0" applyNumberFormat="1" applyFill="1" applyBorder="1" applyAlignment="1" applyProtection="1">
      <alignment horizontal="right"/>
    </xf>
    <xf numFmtId="0" fontId="0" fillId="2" borderId="2" xfId="0" applyFont="1" applyFill="1" applyBorder="1" applyProtection="1"/>
    <xf numFmtId="0" fontId="0" fillId="2" borderId="2" xfId="0" applyFont="1" applyFill="1" applyBorder="1" applyAlignment="1" applyProtection="1">
      <alignment horizontal="right"/>
    </xf>
    <xf numFmtId="164" fontId="0" fillId="2" borderId="2" xfId="0" applyNumberFormat="1" applyFont="1" applyFill="1" applyBorder="1" applyAlignment="1" applyProtection="1">
      <alignment horizontal="right"/>
    </xf>
    <xf numFmtId="164" fontId="0" fillId="2" borderId="2" xfId="0" applyNumberFormat="1" applyFill="1" applyBorder="1" applyAlignment="1" applyProtection="1">
      <alignment horizontal="right"/>
    </xf>
    <xf numFmtId="0" fontId="0" fillId="2" borderId="2" xfId="0" applyFill="1" applyBorder="1"/>
    <xf numFmtId="0" fontId="12" fillId="2" borderId="2" xfId="0" applyFont="1" applyFill="1" applyBorder="1" applyAlignment="1">
      <alignment horizontal="center"/>
    </xf>
    <xf numFmtId="0" fontId="0" fillId="3" borderId="2" xfId="3" applyFont="1" applyFill="1" applyBorder="1" applyAlignment="1" applyProtection="1">
      <alignment horizontal="right" wrapText="1"/>
    </xf>
    <xf numFmtId="0" fontId="0" fillId="2" borderId="2" xfId="0" applyFont="1" applyFill="1" applyBorder="1"/>
    <xf numFmtId="0" fontId="0" fillId="7" borderId="2" xfId="0" applyFill="1" applyBorder="1"/>
    <xf numFmtId="0" fontId="0" fillId="7" borderId="2" xfId="0" applyFont="1" applyFill="1" applyBorder="1" applyAlignment="1">
      <alignment horizontal="right"/>
    </xf>
    <xf numFmtId="0" fontId="6" fillId="7" borderId="2" xfId="3" applyFont="1" applyFill="1" applyBorder="1" applyAlignment="1" applyProtection="1">
      <alignment horizontal="right" wrapText="1"/>
    </xf>
    <xf numFmtId="164" fontId="6" fillId="7" borderId="2" xfId="0" applyNumberFormat="1" applyFont="1" applyFill="1" applyBorder="1" applyAlignment="1" applyProtection="1">
      <alignment horizontal="right"/>
    </xf>
    <xf numFmtId="164" fontId="0" fillId="7" borderId="2" xfId="0" applyNumberFormat="1" applyFont="1" applyFill="1" applyBorder="1" applyAlignment="1" applyProtection="1">
      <alignment horizontal="right"/>
    </xf>
    <xf numFmtId="0" fontId="0" fillId="7" borderId="2" xfId="0" applyFont="1" applyFill="1" applyBorder="1"/>
    <xf numFmtId="0" fontId="12" fillId="7" borderId="2" xfId="0" applyFont="1" applyFill="1" applyBorder="1" applyAlignment="1">
      <alignment horizontal="center"/>
    </xf>
    <xf numFmtId="0" fontId="0" fillId="7" borderId="2" xfId="0" applyFill="1" applyBorder="1" applyProtection="1"/>
    <xf numFmtId="0" fontId="0" fillId="7" borderId="2" xfId="0" applyFont="1" applyFill="1" applyBorder="1" applyAlignment="1" applyProtection="1">
      <alignment horizontal="right"/>
    </xf>
    <xf numFmtId="0" fontId="0" fillId="7" borderId="2" xfId="0" applyFill="1" applyBorder="1" applyAlignment="1" applyProtection="1">
      <alignment horizontal="right"/>
    </xf>
    <xf numFmtId="0" fontId="0" fillId="8" borderId="2" xfId="0" applyFill="1" applyBorder="1" applyProtection="1"/>
    <xf numFmtId="0" fontId="0" fillId="8" borderId="2" xfId="0" applyFont="1" applyFill="1" applyBorder="1" applyAlignment="1" applyProtection="1">
      <alignment horizontal="right"/>
    </xf>
    <xf numFmtId="0" fontId="6" fillId="8" borderId="2" xfId="3" applyFont="1" applyFill="1" applyBorder="1" applyAlignment="1" applyProtection="1">
      <alignment horizontal="right" wrapText="1"/>
    </xf>
    <xf numFmtId="164" fontId="0" fillId="8" borderId="2" xfId="0" applyNumberFormat="1" applyFont="1" applyFill="1" applyBorder="1" applyAlignment="1" applyProtection="1">
      <alignment horizontal="right"/>
    </xf>
    <xf numFmtId="0" fontId="0" fillId="8" borderId="2" xfId="0" applyFill="1" applyBorder="1"/>
    <xf numFmtId="0" fontId="1" fillId="8" borderId="2" xfId="0" applyFont="1" applyFill="1" applyBorder="1" applyAlignment="1">
      <alignment horizontal="center"/>
    </xf>
    <xf numFmtId="0" fontId="0" fillId="8" borderId="2" xfId="0" applyFont="1" applyFill="1" applyBorder="1"/>
    <xf numFmtId="0" fontId="12" fillId="8" borderId="2" xfId="0" applyFont="1" applyFill="1" applyBorder="1" applyAlignment="1">
      <alignment horizontal="center"/>
    </xf>
    <xf numFmtId="0" fontId="4" fillId="7" borderId="2" xfId="2" applyFont="1" applyFill="1" applyBorder="1" applyAlignment="1" applyProtection="1">
      <alignment horizontal="right" wrapText="1"/>
    </xf>
    <xf numFmtId="0" fontId="0" fillId="9" borderId="2" xfId="0" applyFill="1" applyBorder="1" applyProtection="1"/>
    <xf numFmtId="0" fontId="0" fillId="9" borderId="2" xfId="0" applyFont="1" applyFill="1" applyBorder="1" applyAlignment="1" applyProtection="1">
      <alignment horizontal="right"/>
    </xf>
    <xf numFmtId="0" fontId="6" fillId="9" borderId="2" xfId="3" applyFont="1" applyFill="1" applyBorder="1" applyAlignment="1" applyProtection="1">
      <alignment horizontal="right" wrapText="1"/>
    </xf>
    <xf numFmtId="164" fontId="6" fillId="9" borderId="2" xfId="0" applyNumberFormat="1" applyFont="1" applyFill="1" applyBorder="1" applyAlignment="1" applyProtection="1">
      <alignment horizontal="right"/>
    </xf>
    <xf numFmtId="164" fontId="0" fillId="9" borderId="2" xfId="0" applyNumberFormat="1" applyFont="1" applyFill="1" applyBorder="1" applyAlignment="1" applyProtection="1">
      <alignment horizontal="right"/>
    </xf>
    <xf numFmtId="0" fontId="0" fillId="9" borderId="2" xfId="0" applyFont="1" applyFill="1" applyBorder="1"/>
    <xf numFmtId="0" fontId="12" fillId="9" borderId="2" xfId="0" applyFont="1" applyFill="1" applyBorder="1" applyAlignment="1">
      <alignment horizontal="center"/>
    </xf>
    <xf numFmtId="14" fontId="0" fillId="0" borderId="0" xfId="0" applyNumberFormat="1"/>
    <xf numFmtId="0" fontId="22" fillId="6" borderId="3" xfId="0" applyFont="1" applyFill="1" applyBorder="1" applyAlignment="1" applyProtection="1">
      <alignment horizontal="left"/>
    </xf>
    <xf numFmtId="0" fontId="22" fillId="6" borderId="21" xfId="0" applyFont="1" applyFill="1" applyBorder="1" applyAlignment="1" applyProtection="1">
      <alignment horizontal="left"/>
    </xf>
    <xf numFmtId="0" fontId="22" fillId="6" borderId="4" xfId="0" applyFont="1" applyFill="1" applyBorder="1" applyAlignment="1" applyProtection="1">
      <alignment horizontal="left"/>
    </xf>
    <xf numFmtId="0" fontId="22" fillId="6" borderId="6" xfId="0" applyFont="1" applyFill="1" applyBorder="1" applyAlignment="1" applyProtection="1">
      <alignment horizontal="left"/>
    </xf>
    <xf numFmtId="0" fontId="22" fillId="6" borderId="14" xfId="0" applyFont="1" applyFill="1" applyBorder="1" applyAlignment="1" applyProtection="1">
      <alignment horizontal="left"/>
    </xf>
    <xf numFmtId="0" fontId="22" fillId="6" borderId="7" xfId="0" applyFont="1" applyFill="1" applyBorder="1" applyAlignment="1" applyProtection="1">
      <alignment horizontal="left"/>
    </xf>
    <xf numFmtId="0" fontId="22" fillId="6" borderId="18" xfId="0" applyFont="1" applyFill="1" applyBorder="1" applyAlignment="1" applyProtection="1">
      <alignment horizontal="left"/>
    </xf>
    <xf numFmtId="0" fontId="22" fillId="6" borderId="20" xfId="0" applyFont="1" applyFill="1" applyBorder="1" applyAlignment="1" applyProtection="1">
      <alignment horizontal="left"/>
    </xf>
  </cellXfs>
  <cellStyles count="6">
    <cellStyle name="Hyperlink" xfId="5" builtinId="8"/>
    <cellStyle name="Normal" xfId="0" builtinId="0"/>
    <cellStyle name="Normal_Jump" xfId="2"/>
    <cellStyle name="Normal_Sheet3" xfId="1"/>
    <cellStyle name="Normal_Slalom" xfId="3"/>
    <cellStyle name="Percent" xfId="4" builtinId="5"/>
  </cellStyles>
  <dxfs count="9"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2" formatCode="0.0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Brian" refreshedDate="41658.521234259257" createdVersion="3" refreshedVersion="3" minRefreshableVersion="3" recordCount="182">
  <cacheSource type="worksheet">
    <worksheetSource ref="A1:D183" sheet="Data"/>
  </cacheSource>
  <cacheFields count="4">
    <cacheField name="Division" numFmtId="0">
      <sharedItems count="28">
        <s v="Boys 2"/>
        <s v="Boys 3"/>
        <s v="Girls 2"/>
        <s v="Girls 3"/>
        <s v="Mens 1"/>
        <s v="Mens 2"/>
        <s v="Mens 3"/>
        <s v="Mens 4"/>
        <s v="Mens 5"/>
        <s v="Mens 6"/>
        <s v="Mens 7"/>
        <s v="Mens 8"/>
        <s v="Mens Int"/>
        <s v="Mens10"/>
        <s v="Open Mens"/>
        <s v="Open Pro Mens"/>
        <s v="Open Womens"/>
        <s v="Womens 1"/>
        <s v="Womens 3"/>
        <s v="Womens 4"/>
        <s v="Womens 5"/>
        <s v="Womens 7"/>
        <s v="Womens Int"/>
        <s v="Girls 1"/>
        <s v="Womens 2"/>
        <s v="Boys 1"/>
        <s v="Mens 9"/>
        <s v="Womens 6" u="1"/>
      </sharedItems>
    </cacheField>
    <cacheField name="Count" numFmtId="0">
      <sharedItems containsSemiMixedTypes="0" containsString="0" containsNumber="1" containsInteger="1" minValue="1" maxValue="22"/>
    </cacheField>
    <cacheField name="Event" numFmtId="0">
      <sharedItems count="3">
        <s v="Tricks"/>
        <s v="Slalom"/>
        <s v="Jump"/>
      </sharedItems>
    </cacheField>
    <cacheField name="Year" numFmtId="0">
      <sharedItems containsSemiMixedTypes="0" containsString="0" containsNumber="1" containsInteger="1" minValue="2010" maxValue="2013" count="4">
        <n v="2012"/>
        <n v="2011"/>
        <n v="2010"/>
        <n v="2013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82">
  <r>
    <x v="0"/>
    <n v="3"/>
    <x v="0"/>
    <x v="0"/>
  </r>
  <r>
    <x v="1"/>
    <n v="7"/>
    <x v="0"/>
    <x v="0"/>
  </r>
  <r>
    <x v="2"/>
    <n v="2"/>
    <x v="0"/>
    <x v="0"/>
  </r>
  <r>
    <x v="3"/>
    <n v="3"/>
    <x v="0"/>
    <x v="0"/>
  </r>
  <r>
    <x v="4"/>
    <n v="5"/>
    <x v="0"/>
    <x v="0"/>
  </r>
  <r>
    <x v="5"/>
    <n v="4"/>
    <x v="0"/>
    <x v="0"/>
  </r>
  <r>
    <x v="6"/>
    <n v="11"/>
    <x v="0"/>
    <x v="0"/>
  </r>
  <r>
    <x v="7"/>
    <n v="14"/>
    <x v="0"/>
    <x v="0"/>
  </r>
  <r>
    <x v="8"/>
    <n v="7"/>
    <x v="0"/>
    <x v="0"/>
  </r>
  <r>
    <x v="9"/>
    <n v="4"/>
    <x v="0"/>
    <x v="0"/>
  </r>
  <r>
    <x v="10"/>
    <n v="1"/>
    <x v="0"/>
    <x v="0"/>
  </r>
  <r>
    <x v="11"/>
    <n v="1"/>
    <x v="0"/>
    <x v="0"/>
  </r>
  <r>
    <x v="12"/>
    <n v="8"/>
    <x v="0"/>
    <x v="0"/>
  </r>
  <r>
    <x v="13"/>
    <n v="1"/>
    <x v="0"/>
    <x v="0"/>
  </r>
  <r>
    <x v="14"/>
    <n v="7"/>
    <x v="0"/>
    <x v="0"/>
  </r>
  <r>
    <x v="15"/>
    <n v="8"/>
    <x v="0"/>
    <x v="0"/>
  </r>
  <r>
    <x v="16"/>
    <n v="7"/>
    <x v="0"/>
    <x v="0"/>
  </r>
  <r>
    <x v="17"/>
    <n v="3"/>
    <x v="0"/>
    <x v="0"/>
  </r>
  <r>
    <x v="18"/>
    <n v="3"/>
    <x v="0"/>
    <x v="0"/>
  </r>
  <r>
    <x v="19"/>
    <n v="3"/>
    <x v="0"/>
    <x v="0"/>
  </r>
  <r>
    <x v="20"/>
    <n v="1"/>
    <x v="0"/>
    <x v="0"/>
  </r>
  <r>
    <x v="21"/>
    <n v="2"/>
    <x v="0"/>
    <x v="0"/>
  </r>
  <r>
    <x v="22"/>
    <n v="3"/>
    <x v="0"/>
    <x v="0"/>
  </r>
  <r>
    <x v="0"/>
    <n v="3"/>
    <x v="1"/>
    <x v="0"/>
  </r>
  <r>
    <x v="1"/>
    <n v="7"/>
    <x v="1"/>
    <x v="0"/>
  </r>
  <r>
    <x v="2"/>
    <n v="2"/>
    <x v="1"/>
    <x v="0"/>
  </r>
  <r>
    <x v="3"/>
    <n v="3"/>
    <x v="1"/>
    <x v="0"/>
  </r>
  <r>
    <x v="4"/>
    <n v="5"/>
    <x v="1"/>
    <x v="0"/>
  </r>
  <r>
    <x v="5"/>
    <n v="4"/>
    <x v="1"/>
    <x v="0"/>
  </r>
  <r>
    <x v="6"/>
    <n v="9"/>
    <x v="1"/>
    <x v="0"/>
  </r>
  <r>
    <x v="7"/>
    <n v="12"/>
    <x v="1"/>
    <x v="0"/>
  </r>
  <r>
    <x v="8"/>
    <n v="7"/>
    <x v="1"/>
    <x v="0"/>
  </r>
  <r>
    <x v="9"/>
    <n v="3"/>
    <x v="1"/>
    <x v="0"/>
  </r>
  <r>
    <x v="10"/>
    <n v="1"/>
    <x v="1"/>
    <x v="0"/>
  </r>
  <r>
    <x v="11"/>
    <n v="1"/>
    <x v="1"/>
    <x v="0"/>
  </r>
  <r>
    <x v="12"/>
    <n v="8"/>
    <x v="1"/>
    <x v="0"/>
  </r>
  <r>
    <x v="13"/>
    <n v="1"/>
    <x v="1"/>
    <x v="0"/>
  </r>
  <r>
    <x v="14"/>
    <n v="9"/>
    <x v="1"/>
    <x v="0"/>
  </r>
  <r>
    <x v="15"/>
    <n v="11"/>
    <x v="1"/>
    <x v="0"/>
  </r>
  <r>
    <x v="16"/>
    <n v="5"/>
    <x v="1"/>
    <x v="0"/>
  </r>
  <r>
    <x v="17"/>
    <n v="3"/>
    <x v="1"/>
    <x v="0"/>
  </r>
  <r>
    <x v="18"/>
    <n v="4"/>
    <x v="1"/>
    <x v="0"/>
  </r>
  <r>
    <x v="19"/>
    <n v="4"/>
    <x v="1"/>
    <x v="0"/>
  </r>
  <r>
    <x v="20"/>
    <n v="1"/>
    <x v="1"/>
    <x v="0"/>
  </r>
  <r>
    <x v="21"/>
    <n v="2"/>
    <x v="1"/>
    <x v="0"/>
  </r>
  <r>
    <x v="22"/>
    <n v="3"/>
    <x v="1"/>
    <x v="0"/>
  </r>
  <r>
    <x v="0"/>
    <n v="1"/>
    <x v="2"/>
    <x v="0"/>
  </r>
  <r>
    <x v="1"/>
    <n v="4"/>
    <x v="2"/>
    <x v="0"/>
  </r>
  <r>
    <x v="2"/>
    <n v="1"/>
    <x v="2"/>
    <x v="0"/>
  </r>
  <r>
    <x v="4"/>
    <n v="5"/>
    <x v="2"/>
    <x v="0"/>
  </r>
  <r>
    <x v="5"/>
    <n v="2"/>
    <x v="2"/>
    <x v="0"/>
  </r>
  <r>
    <x v="6"/>
    <n v="5"/>
    <x v="2"/>
    <x v="0"/>
  </r>
  <r>
    <x v="7"/>
    <n v="6"/>
    <x v="2"/>
    <x v="0"/>
  </r>
  <r>
    <x v="8"/>
    <n v="3"/>
    <x v="2"/>
    <x v="0"/>
  </r>
  <r>
    <x v="12"/>
    <n v="8"/>
    <x v="2"/>
    <x v="0"/>
  </r>
  <r>
    <x v="14"/>
    <n v="7"/>
    <x v="2"/>
    <x v="0"/>
  </r>
  <r>
    <x v="15"/>
    <n v="8"/>
    <x v="2"/>
    <x v="0"/>
  </r>
  <r>
    <x v="16"/>
    <n v="5"/>
    <x v="2"/>
    <x v="0"/>
  </r>
  <r>
    <x v="18"/>
    <n v="1"/>
    <x v="2"/>
    <x v="0"/>
  </r>
  <r>
    <x v="19"/>
    <n v="1"/>
    <x v="2"/>
    <x v="0"/>
  </r>
  <r>
    <x v="22"/>
    <n v="3"/>
    <x v="2"/>
    <x v="0"/>
  </r>
  <r>
    <x v="0"/>
    <n v="2"/>
    <x v="0"/>
    <x v="1"/>
  </r>
  <r>
    <x v="1"/>
    <n v="7"/>
    <x v="0"/>
    <x v="1"/>
  </r>
  <r>
    <x v="23"/>
    <n v="2"/>
    <x v="0"/>
    <x v="1"/>
  </r>
  <r>
    <x v="3"/>
    <n v="4"/>
    <x v="0"/>
    <x v="1"/>
  </r>
  <r>
    <x v="4"/>
    <n v="7"/>
    <x v="0"/>
    <x v="1"/>
  </r>
  <r>
    <x v="5"/>
    <n v="5"/>
    <x v="0"/>
    <x v="1"/>
  </r>
  <r>
    <x v="6"/>
    <n v="11"/>
    <x v="0"/>
    <x v="1"/>
  </r>
  <r>
    <x v="7"/>
    <n v="18"/>
    <x v="0"/>
    <x v="1"/>
  </r>
  <r>
    <x v="8"/>
    <n v="5"/>
    <x v="0"/>
    <x v="1"/>
  </r>
  <r>
    <x v="9"/>
    <n v="4"/>
    <x v="0"/>
    <x v="1"/>
  </r>
  <r>
    <x v="10"/>
    <n v="1"/>
    <x v="0"/>
    <x v="1"/>
  </r>
  <r>
    <x v="11"/>
    <n v="1"/>
    <x v="0"/>
    <x v="1"/>
  </r>
  <r>
    <x v="12"/>
    <n v="4"/>
    <x v="0"/>
    <x v="1"/>
  </r>
  <r>
    <x v="13"/>
    <n v="1"/>
    <x v="0"/>
    <x v="1"/>
  </r>
  <r>
    <x v="14"/>
    <n v="7"/>
    <x v="0"/>
    <x v="1"/>
  </r>
  <r>
    <x v="15"/>
    <n v="6"/>
    <x v="0"/>
    <x v="1"/>
  </r>
  <r>
    <x v="16"/>
    <n v="8"/>
    <x v="0"/>
    <x v="1"/>
  </r>
  <r>
    <x v="17"/>
    <n v="2"/>
    <x v="0"/>
    <x v="1"/>
  </r>
  <r>
    <x v="18"/>
    <n v="1"/>
    <x v="0"/>
    <x v="1"/>
  </r>
  <r>
    <x v="19"/>
    <n v="4"/>
    <x v="0"/>
    <x v="1"/>
  </r>
  <r>
    <x v="20"/>
    <n v="2"/>
    <x v="0"/>
    <x v="1"/>
  </r>
  <r>
    <x v="21"/>
    <n v="2"/>
    <x v="0"/>
    <x v="1"/>
  </r>
  <r>
    <x v="22"/>
    <n v="2"/>
    <x v="0"/>
    <x v="1"/>
  </r>
  <r>
    <x v="0"/>
    <n v="2"/>
    <x v="1"/>
    <x v="1"/>
  </r>
  <r>
    <x v="1"/>
    <n v="7"/>
    <x v="1"/>
    <x v="1"/>
  </r>
  <r>
    <x v="23"/>
    <n v="2"/>
    <x v="1"/>
    <x v="1"/>
  </r>
  <r>
    <x v="3"/>
    <n v="5"/>
    <x v="1"/>
    <x v="1"/>
  </r>
  <r>
    <x v="4"/>
    <n v="7"/>
    <x v="1"/>
    <x v="1"/>
  </r>
  <r>
    <x v="5"/>
    <n v="4"/>
    <x v="1"/>
    <x v="1"/>
  </r>
  <r>
    <x v="6"/>
    <n v="9"/>
    <x v="1"/>
    <x v="1"/>
  </r>
  <r>
    <x v="7"/>
    <n v="15"/>
    <x v="1"/>
    <x v="1"/>
  </r>
  <r>
    <x v="8"/>
    <n v="5"/>
    <x v="1"/>
    <x v="1"/>
  </r>
  <r>
    <x v="9"/>
    <n v="4"/>
    <x v="1"/>
    <x v="1"/>
  </r>
  <r>
    <x v="10"/>
    <n v="1"/>
    <x v="1"/>
    <x v="1"/>
  </r>
  <r>
    <x v="11"/>
    <n v="1"/>
    <x v="1"/>
    <x v="1"/>
  </r>
  <r>
    <x v="12"/>
    <n v="4"/>
    <x v="1"/>
    <x v="1"/>
  </r>
  <r>
    <x v="13"/>
    <n v="1"/>
    <x v="1"/>
    <x v="1"/>
  </r>
  <r>
    <x v="14"/>
    <n v="14"/>
    <x v="1"/>
    <x v="1"/>
  </r>
  <r>
    <x v="15"/>
    <n v="5"/>
    <x v="1"/>
    <x v="1"/>
  </r>
  <r>
    <x v="16"/>
    <n v="5"/>
    <x v="1"/>
    <x v="1"/>
  </r>
  <r>
    <x v="17"/>
    <n v="2"/>
    <x v="1"/>
    <x v="1"/>
  </r>
  <r>
    <x v="24"/>
    <n v="1"/>
    <x v="1"/>
    <x v="1"/>
  </r>
  <r>
    <x v="18"/>
    <n v="1"/>
    <x v="1"/>
    <x v="1"/>
  </r>
  <r>
    <x v="19"/>
    <n v="5"/>
    <x v="1"/>
    <x v="1"/>
  </r>
  <r>
    <x v="20"/>
    <n v="2"/>
    <x v="1"/>
    <x v="1"/>
  </r>
  <r>
    <x v="21"/>
    <n v="2"/>
    <x v="1"/>
    <x v="1"/>
  </r>
  <r>
    <x v="22"/>
    <n v="2"/>
    <x v="1"/>
    <x v="1"/>
  </r>
  <r>
    <x v="0"/>
    <n v="1"/>
    <x v="2"/>
    <x v="1"/>
  </r>
  <r>
    <x v="1"/>
    <n v="3"/>
    <x v="2"/>
    <x v="1"/>
  </r>
  <r>
    <x v="3"/>
    <n v="1"/>
    <x v="2"/>
    <x v="1"/>
  </r>
  <r>
    <x v="4"/>
    <n v="4"/>
    <x v="2"/>
    <x v="1"/>
  </r>
  <r>
    <x v="5"/>
    <n v="3"/>
    <x v="2"/>
    <x v="1"/>
  </r>
  <r>
    <x v="6"/>
    <n v="7"/>
    <x v="2"/>
    <x v="1"/>
  </r>
  <r>
    <x v="7"/>
    <n v="12"/>
    <x v="2"/>
    <x v="1"/>
  </r>
  <r>
    <x v="8"/>
    <n v="2"/>
    <x v="2"/>
    <x v="1"/>
  </r>
  <r>
    <x v="12"/>
    <n v="4"/>
    <x v="2"/>
    <x v="1"/>
  </r>
  <r>
    <x v="14"/>
    <n v="7"/>
    <x v="2"/>
    <x v="1"/>
  </r>
  <r>
    <x v="15"/>
    <n v="4"/>
    <x v="2"/>
    <x v="1"/>
  </r>
  <r>
    <x v="16"/>
    <n v="5"/>
    <x v="2"/>
    <x v="1"/>
  </r>
  <r>
    <x v="18"/>
    <n v="1"/>
    <x v="2"/>
    <x v="1"/>
  </r>
  <r>
    <x v="19"/>
    <n v="1"/>
    <x v="2"/>
    <x v="1"/>
  </r>
  <r>
    <x v="22"/>
    <n v="2"/>
    <x v="2"/>
    <x v="1"/>
  </r>
  <r>
    <x v="25"/>
    <n v="1"/>
    <x v="0"/>
    <x v="2"/>
  </r>
  <r>
    <x v="0"/>
    <n v="3"/>
    <x v="0"/>
    <x v="2"/>
  </r>
  <r>
    <x v="1"/>
    <n v="10"/>
    <x v="0"/>
    <x v="2"/>
  </r>
  <r>
    <x v="23"/>
    <n v="1"/>
    <x v="0"/>
    <x v="2"/>
  </r>
  <r>
    <x v="2"/>
    <n v="2"/>
    <x v="0"/>
    <x v="2"/>
  </r>
  <r>
    <x v="3"/>
    <n v="5"/>
    <x v="0"/>
    <x v="2"/>
  </r>
  <r>
    <x v="4"/>
    <n v="5"/>
    <x v="0"/>
    <x v="2"/>
  </r>
  <r>
    <x v="5"/>
    <n v="2"/>
    <x v="0"/>
    <x v="2"/>
  </r>
  <r>
    <x v="6"/>
    <n v="12"/>
    <x v="0"/>
    <x v="2"/>
  </r>
  <r>
    <x v="7"/>
    <n v="22"/>
    <x v="0"/>
    <x v="2"/>
  </r>
  <r>
    <x v="8"/>
    <n v="4"/>
    <x v="0"/>
    <x v="2"/>
  </r>
  <r>
    <x v="9"/>
    <n v="2"/>
    <x v="0"/>
    <x v="2"/>
  </r>
  <r>
    <x v="26"/>
    <n v="1"/>
    <x v="0"/>
    <x v="2"/>
  </r>
  <r>
    <x v="12"/>
    <n v="4"/>
    <x v="0"/>
    <x v="2"/>
  </r>
  <r>
    <x v="13"/>
    <n v="1"/>
    <x v="0"/>
    <x v="2"/>
  </r>
  <r>
    <x v="14"/>
    <n v="8"/>
    <x v="0"/>
    <x v="2"/>
  </r>
  <r>
    <x v="15"/>
    <n v="5"/>
    <x v="0"/>
    <x v="2"/>
  </r>
  <r>
    <x v="16"/>
    <n v="6"/>
    <x v="0"/>
    <x v="2"/>
  </r>
  <r>
    <x v="17"/>
    <n v="2"/>
    <x v="0"/>
    <x v="2"/>
  </r>
  <r>
    <x v="24"/>
    <n v="1"/>
    <x v="0"/>
    <x v="2"/>
  </r>
  <r>
    <x v="19"/>
    <n v="3"/>
    <x v="0"/>
    <x v="2"/>
  </r>
  <r>
    <x v="20"/>
    <n v="1"/>
    <x v="0"/>
    <x v="2"/>
  </r>
  <r>
    <x v="21"/>
    <n v="2"/>
    <x v="0"/>
    <x v="2"/>
  </r>
  <r>
    <x v="25"/>
    <n v="1"/>
    <x v="1"/>
    <x v="2"/>
  </r>
  <r>
    <x v="0"/>
    <n v="3"/>
    <x v="1"/>
    <x v="2"/>
  </r>
  <r>
    <x v="1"/>
    <n v="11"/>
    <x v="1"/>
    <x v="2"/>
  </r>
  <r>
    <x v="23"/>
    <n v="1"/>
    <x v="1"/>
    <x v="2"/>
  </r>
  <r>
    <x v="2"/>
    <n v="2"/>
    <x v="1"/>
    <x v="2"/>
  </r>
  <r>
    <x v="3"/>
    <n v="6"/>
    <x v="1"/>
    <x v="2"/>
  </r>
  <r>
    <x v="4"/>
    <n v="5"/>
    <x v="1"/>
    <x v="2"/>
  </r>
  <r>
    <x v="5"/>
    <n v="2"/>
    <x v="1"/>
    <x v="2"/>
  </r>
  <r>
    <x v="6"/>
    <n v="11"/>
    <x v="1"/>
    <x v="2"/>
  </r>
  <r>
    <x v="7"/>
    <n v="17"/>
    <x v="1"/>
    <x v="2"/>
  </r>
  <r>
    <x v="8"/>
    <n v="4"/>
    <x v="1"/>
    <x v="2"/>
  </r>
  <r>
    <x v="9"/>
    <n v="2"/>
    <x v="1"/>
    <x v="2"/>
  </r>
  <r>
    <x v="26"/>
    <n v="1"/>
    <x v="1"/>
    <x v="2"/>
  </r>
  <r>
    <x v="12"/>
    <n v="4"/>
    <x v="1"/>
    <x v="2"/>
  </r>
  <r>
    <x v="13"/>
    <n v="1"/>
    <x v="1"/>
    <x v="2"/>
  </r>
  <r>
    <x v="14"/>
    <n v="15"/>
    <x v="1"/>
    <x v="2"/>
  </r>
  <r>
    <x v="15"/>
    <n v="3"/>
    <x v="1"/>
    <x v="2"/>
  </r>
  <r>
    <x v="16"/>
    <n v="3"/>
    <x v="1"/>
    <x v="2"/>
  </r>
  <r>
    <x v="17"/>
    <n v="3"/>
    <x v="1"/>
    <x v="2"/>
  </r>
  <r>
    <x v="24"/>
    <n v="1"/>
    <x v="1"/>
    <x v="2"/>
  </r>
  <r>
    <x v="18"/>
    <n v="1"/>
    <x v="1"/>
    <x v="2"/>
  </r>
  <r>
    <x v="19"/>
    <n v="3"/>
    <x v="1"/>
    <x v="2"/>
  </r>
  <r>
    <x v="20"/>
    <n v="1"/>
    <x v="1"/>
    <x v="2"/>
  </r>
  <r>
    <x v="21"/>
    <n v="2"/>
    <x v="1"/>
    <x v="2"/>
  </r>
  <r>
    <x v="1"/>
    <n v="5"/>
    <x v="2"/>
    <x v="2"/>
  </r>
  <r>
    <x v="3"/>
    <n v="1"/>
    <x v="2"/>
    <x v="2"/>
  </r>
  <r>
    <x v="4"/>
    <n v="1"/>
    <x v="2"/>
    <x v="2"/>
  </r>
  <r>
    <x v="5"/>
    <n v="1"/>
    <x v="2"/>
    <x v="2"/>
  </r>
  <r>
    <x v="6"/>
    <n v="7"/>
    <x v="2"/>
    <x v="2"/>
  </r>
  <r>
    <x v="7"/>
    <n v="10"/>
    <x v="2"/>
    <x v="2"/>
  </r>
  <r>
    <x v="8"/>
    <n v="2"/>
    <x v="2"/>
    <x v="2"/>
  </r>
  <r>
    <x v="12"/>
    <n v="4"/>
    <x v="2"/>
    <x v="2"/>
  </r>
  <r>
    <x v="14"/>
    <n v="7"/>
    <x v="2"/>
    <x v="2"/>
  </r>
  <r>
    <x v="15"/>
    <n v="3"/>
    <x v="2"/>
    <x v="2"/>
  </r>
  <r>
    <x v="16"/>
    <n v="3"/>
    <x v="2"/>
    <x v="2"/>
  </r>
  <r>
    <x v="18"/>
    <n v="1"/>
    <x v="2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4" cacheId="0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N33" firstHeaderRow="1" firstDataRow="3" firstDataCol="1"/>
  <pivotFields count="4">
    <pivotField axis="axisRow" showAll="0">
      <items count="29">
        <item x="25"/>
        <item x="0"/>
        <item x="1"/>
        <item x="23"/>
        <item x="2"/>
        <item x="3"/>
        <item x="4"/>
        <item x="5"/>
        <item x="6"/>
        <item x="7"/>
        <item x="8"/>
        <item x="9"/>
        <item x="10"/>
        <item x="11"/>
        <item x="26"/>
        <item x="12"/>
        <item x="13"/>
        <item x="14"/>
        <item x="15"/>
        <item x="16"/>
        <item x="17"/>
        <item x="24"/>
        <item x="18"/>
        <item x="19"/>
        <item x="20"/>
        <item m="1" x="27"/>
        <item x="21"/>
        <item x="22"/>
        <item t="default"/>
      </items>
    </pivotField>
    <pivotField dataField="1" showAll="0"/>
    <pivotField axis="axisCol" showAll="0">
      <items count="4">
        <item x="2"/>
        <item x="1"/>
        <item x="0"/>
        <item t="default"/>
      </items>
    </pivotField>
    <pivotField axis="axisCol" showAll="0">
      <items count="5">
        <item x="2"/>
        <item x="1"/>
        <item x="0"/>
        <item m="1" x="3"/>
        <item t="default"/>
      </items>
    </pivotField>
  </pivotFields>
  <rowFields count="1">
    <field x="0"/>
  </rowFields>
  <rowItems count="2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6"/>
    </i>
    <i>
      <x v="27"/>
    </i>
    <i t="grand">
      <x/>
    </i>
  </rowItems>
  <colFields count="2">
    <field x="2"/>
    <field x="3"/>
  </colFields>
  <colItems count="13">
    <i>
      <x/>
      <x/>
    </i>
    <i r="1">
      <x v="1"/>
    </i>
    <i r="1">
      <x v="2"/>
    </i>
    <i t="default">
      <x/>
    </i>
    <i>
      <x v="1"/>
      <x/>
    </i>
    <i r="1">
      <x v="1"/>
    </i>
    <i r="1">
      <x v="2"/>
    </i>
    <i t="default">
      <x v="1"/>
    </i>
    <i>
      <x v="2"/>
      <x/>
    </i>
    <i r="1">
      <x v="1"/>
    </i>
    <i r="1">
      <x v="2"/>
    </i>
    <i t="default">
      <x v="2"/>
    </i>
    <i t="grand">
      <x/>
    </i>
  </colItems>
  <dataFields count="1">
    <dataField name="Average of Count" fld="1" subtotal="average" baseField="0" baseItem="0"/>
  </dataFields>
  <formats count="9">
    <format dxfId="8">
      <pivotArea type="all" dataOnly="0" outline="0" fieldPosition="0"/>
    </format>
    <format dxfId="7">
      <pivotArea field="0" type="button" dataOnly="0" labelOnly="1" outline="0" axis="axisRow" fieldPosition="0"/>
    </format>
    <format dxfId="6">
      <pivotArea dataOnly="0" labelOnly="1" fieldPosition="0">
        <references count="1">
          <reference field="2" count="1" defaultSubtotal="1">
            <x v="0"/>
          </reference>
        </references>
      </pivotArea>
    </format>
    <format dxfId="5">
      <pivotArea dataOnly="0" labelOnly="1" fieldPosition="0">
        <references count="1">
          <reference field="2" count="1" defaultSubtotal="1">
            <x v="1"/>
          </reference>
        </references>
      </pivotArea>
    </format>
    <format dxfId="4">
      <pivotArea dataOnly="0" labelOnly="1" fieldPosition="0">
        <references count="1">
          <reference field="2" count="1" defaultSubtotal="1">
            <x v="2"/>
          </reference>
        </references>
      </pivotArea>
    </format>
    <format dxfId="3">
      <pivotArea dataOnly="0" labelOnly="1" grandCol="1" outline="0" fieldPosition="0"/>
    </format>
    <format dxfId="2">
      <pivotArea dataOnly="0" labelOnly="1" fieldPosition="0">
        <references count="2">
          <reference field="2" count="1" selected="0">
            <x v="0"/>
          </reference>
          <reference field="3" count="0"/>
        </references>
      </pivotArea>
    </format>
    <format dxfId="1">
      <pivotArea dataOnly="0" labelOnly="1" fieldPosition="0">
        <references count="2">
          <reference field="2" count="1" selected="0">
            <x v="1"/>
          </reference>
          <reference field="3" count="0"/>
        </references>
      </pivotArea>
    </format>
    <format dxfId="0">
      <pivotArea dataOnly="0" labelOnly="1" fieldPosition="0">
        <references count="2">
          <reference field="2" count="1" selected="0">
            <x v="2"/>
          </reference>
          <reference field="3" count="0"/>
        </references>
      </pivotArea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dfors@6498@aol.com" TargetMode="External"/><Relationship Id="rId7" Type="http://schemas.openxmlformats.org/officeDocument/2006/relationships/comments" Target="../comments1.xml"/><Relationship Id="rId2" Type="http://schemas.openxmlformats.org/officeDocument/2006/relationships/hyperlink" Target="mailto:betsybarefoots@aol.com" TargetMode="External"/><Relationship Id="rId1" Type="http://schemas.openxmlformats.org/officeDocument/2006/relationships/hyperlink" Target="mailto:heeney@mt.net" TargetMode="External"/><Relationship Id="rId6" Type="http://schemas.openxmlformats.org/officeDocument/2006/relationships/vmlDrawing" Target="../drawings/vmlDrawing1.v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Steve@steveholtinc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50"/>
  <sheetViews>
    <sheetView workbookViewId="0">
      <pane ySplit="1230" topLeftCell="A3" activePane="bottomLeft"/>
      <selection pane="bottomLeft" activeCell="B12" sqref="B12"/>
    </sheetView>
  </sheetViews>
  <sheetFormatPr defaultRowHeight="15" x14ac:dyDescent="0.25"/>
  <cols>
    <col min="1" max="1" width="15.42578125" bestFit="1" customWidth="1"/>
    <col min="2" max="2" width="20.5703125" style="1" bestFit="1" customWidth="1"/>
    <col min="3" max="3" width="28.140625" style="1" bestFit="1" customWidth="1"/>
    <col min="4" max="4" width="13.7109375" style="1" bestFit="1" customWidth="1"/>
    <col min="5" max="5" width="14.85546875" style="79" customWidth="1"/>
    <col min="6" max="6" width="9.140625" style="1"/>
    <col min="7" max="7" width="11.5703125" style="1" bestFit="1" customWidth="1"/>
    <col min="8" max="10" width="9.140625" style="1"/>
  </cols>
  <sheetData>
    <row r="1" spans="1:10" ht="51" x14ac:dyDescent="0.25">
      <c r="A1" s="50" t="s">
        <v>69</v>
      </c>
      <c r="B1" s="50" t="s">
        <v>70</v>
      </c>
      <c r="C1" s="50" t="s">
        <v>71</v>
      </c>
      <c r="D1" s="52" t="s">
        <v>109</v>
      </c>
      <c r="E1" s="51" t="s">
        <v>72</v>
      </c>
      <c r="F1" s="50" t="s">
        <v>73</v>
      </c>
      <c r="G1" s="53" t="s">
        <v>74</v>
      </c>
      <c r="H1" s="53" t="s">
        <v>75</v>
      </c>
      <c r="I1" s="53" t="s">
        <v>76</v>
      </c>
      <c r="J1" s="53" t="s">
        <v>77</v>
      </c>
    </row>
    <row r="2" spans="1:10" x14ac:dyDescent="0.25">
      <c r="A2" s="54" t="s">
        <v>78</v>
      </c>
      <c r="B2" s="64" t="s">
        <v>79</v>
      </c>
      <c r="C2" s="64" t="s">
        <v>80</v>
      </c>
      <c r="D2" s="64" t="s">
        <v>81</v>
      </c>
      <c r="E2" s="61">
        <v>1</v>
      </c>
      <c r="F2" s="55" t="s">
        <v>112</v>
      </c>
      <c r="G2" s="65" t="s">
        <v>82</v>
      </c>
      <c r="H2" s="65"/>
      <c r="I2" s="65"/>
      <c r="J2" s="65"/>
    </row>
    <row r="3" spans="1:10" x14ac:dyDescent="0.25">
      <c r="A3" s="54" t="s">
        <v>83</v>
      </c>
      <c r="B3" s="64" t="s">
        <v>137</v>
      </c>
      <c r="C3" s="64"/>
      <c r="D3" s="64"/>
      <c r="E3" s="61"/>
      <c r="F3" s="55"/>
      <c r="G3" s="65"/>
      <c r="H3" s="65"/>
      <c r="I3" s="65"/>
      <c r="J3" s="65"/>
    </row>
    <row r="4" spans="1:10" x14ac:dyDescent="0.25">
      <c r="A4" s="54" t="s">
        <v>83</v>
      </c>
      <c r="B4" s="64" t="s">
        <v>119</v>
      </c>
      <c r="C4" s="64"/>
      <c r="D4" s="64"/>
      <c r="E4" s="61"/>
      <c r="F4" s="55"/>
      <c r="G4" s="65"/>
      <c r="H4" s="65"/>
      <c r="I4" s="65"/>
      <c r="J4" s="65"/>
    </row>
    <row r="5" spans="1:10" x14ac:dyDescent="0.25">
      <c r="A5" s="54" t="s">
        <v>84</v>
      </c>
      <c r="B5" s="64"/>
      <c r="C5" s="64"/>
      <c r="D5" s="64"/>
      <c r="E5" s="61"/>
      <c r="F5" s="55"/>
      <c r="G5" s="66"/>
      <c r="H5" s="65"/>
      <c r="I5" s="65"/>
      <c r="J5" s="65"/>
    </row>
    <row r="6" spans="1:10" x14ac:dyDescent="0.25">
      <c r="A6" s="54" t="s">
        <v>85</v>
      </c>
      <c r="B6" s="64" t="s">
        <v>86</v>
      </c>
      <c r="C6" s="64"/>
      <c r="D6" s="64"/>
      <c r="E6" s="61"/>
      <c r="F6" s="55"/>
      <c r="G6" s="65"/>
      <c r="H6" s="65"/>
      <c r="I6" s="65"/>
      <c r="J6" s="65"/>
    </row>
    <row r="7" spans="1:10" x14ac:dyDescent="0.25">
      <c r="A7" s="54" t="s">
        <v>87</v>
      </c>
      <c r="B7" s="64" t="s">
        <v>108</v>
      </c>
      <c r="C7" s="64"/>
      <c r="D7" s="64"/>
      <c r="E7" s="61"/>
      <c r="F7" s="55"/>
      <c r="G7" s="65"/>
      <c r="H7" s="65"/>
      <c r="I7" s="65"/>
      <c r="J7" s="65"/>
    </row>
    <row r="8" spans="1:10" x14ac:dyDescent="0.25">
      <c r="A8" s="54" t="s">
        <v>88</v>
      </c>
      <c r="B8" s="64"/>
      <c r="C8" s="64"/>
      <c r="D8" s="64"/>
      <c r="E8" s="61"/>
      <c r="F8" s="55"/>
      <c r="G8" s="65"/>
      <c r="H8" s="65"/>
      <c r="I8" s="65"/>
      <c r="J8" s="65"/>
    </row>
    <row r="9" spans="1:10" x14ac:dyDescent="0.25">
      <c r="A9" s="54" t="s">
        <v>89</v>
      </c>
      <c r="B9" s="64" t="s">
        <v>90</v>
      </c>
      <c r="C9" s="64"/>
      <c r="D9" s="64"/>
      <c r="E9" s="61"/>
      <c r="F9" s="55"/>
      <c r="G9" s="65"/>
      <c r="H9" s="65"/>
      <c r="I9" s="65"/>
      <c r="J9" s="65"/>
    </row>
    <row r="10" spans="1:10" x14ac:dyDescent="0.25">
      <c r="A10" s="54" t="s">
        <v>91</v>
      </c>
      <c r="B10" s="64"/>
      <c r="C10" s="67"/>
      <c r="D10" s="64"/>
      <c r="E10" s="61"/>
      <c r="F10" s="55"/>
      <c r="G10" s="65"/>
      <c r="H10" s="65"/>
      <c r="I10" s="65"/>
      <c r="J10" s="65"/>
    </row>
    <row r="11" spans="1:10" x14ac:dyDescent="0.25">
      <c r="A11" s="54" t="s">
        <v>92</v>
      </c>
      <c r="B11" s="64" t="s">
        <v>120</v>
      </c>
      <c r="C11" s="64"/>
      <c r="D11" s="64"/>
      <c r="E11" s="61"/>
      <c r="F11" s="55"/>
      <c r="G11" s="65"/>
      <c r="H11" s="65"/>
      <c r="I11" s="65"/>
      <c r="J11" s="65"/>
    </row>
    <row r="12" spans="1:10" x14ac:dyDescent="0.25">
      <c r="A12" s="59" t="s">
        <v>93</v>
      </c>
      <c r="B12" s="60"/>
      <c r="C12" s="68"/>
      <c r="D12" s="69"/>
      <c r="E12" s="62"/>
      <c r="F12" s="60"/>
      <c r="G12" s="70"/>
      <c r="H12" s="70"/>
      <c r="I12" s="70"/>
      <c r="J12" s="70"/>
    </row>
    <row r="13" spans="1:10" x14ac:dyDescent="0.25">
      <c r="A13" s="54" t="s">
        <v>94</v>
      </c>
      <c r="B13" s="64"/>
      <c r="C13" s="67"/>
      <c r="D13" s="71"/>
      <c r="E13" s="61"/>
      <c r="F13" s="55"/>
      <c r="G13" s="65"/>
      <c r="H13" s="65"/>
      <c r="I13" s="65"/>
      <c r="J13" s="65"/>
    </row>
    <row r="14" spans="1:10" x14ac:dyDescent="0.25">
      <c r="A14" s="54" t="s">
        <v>95</v>
      </c>
      <c r="B14" s="64"/>
      <c r="C14" s="67"/>
      <c r="D14" s="72"/>
      <c r="E14" s="61"/>
      <c r="F14" s="55"/>
      <c r="G14" s="65"/>
      <c r="H14" s="65"/>
      <c r="I14" s="65"/>
      <c r="J14" s="65"/>
    </row>
    <row r="15" spans="1:10" x14ac:dyDescent="0.25">
      <c r="A15" s="54" t="s">
        <v>96</v>
      </c>
      <c r="B15" s="64"/>
      <c r="C15" s="67"/>
      <c r="D15" s="72"/>
      <c r="E15" s="61"/>
      <c r="F15" s="55"/>
      <c r="G15" s="65"/>
      <c r="H15" s="65"/>
      <c r="I15" s="65"/>
      <c r="J15" s="65"/>
    </row>
    <row r="16" spans="1:10" x14ac:dyDescent="0.25">
      <c r="A16" s="54" t="s">
        <v>96</v>
      </c>
      <c r="B16" s="64"/>
      <c r="C16" s="67"/>
      <c r="D16" s="72"/>
      <c r="E16" s="61"/>
      <c r="F16" s="55"/>
      <c r="G16" s="65"/>
      <c r="H16" s="65"/>
      <c r="I16" s="65"/>
      <c r="J16" s="65"/>
    </row>
    <row r="17" spans="1:10" x14ac:dyDescent="0.25">
      <c r="A17" s="59" t="s">
        <v>97</v>
      </c>
      <c r="B17" s="60"/>
      <c r="C17" s="68"/>
      <c r="D17" s="69"/>
      <c r="E17" s="62"/>
      <c r="F17" s="60"/>
      <c r="G17" s="70"/>
      <c r="H17" s="70"/>
      <c r="I17" s="70"/>
      <c r="J17" s="70"/>
    </row>
    <row r="18" spans="1:10" x14ac:dyDescent="0.25">
      <c r="A18" s="54" t="s">
        <v>98</v>
      </c>
      <c r="B18" s="64" t="s">
        <v>113</v>
      </c>
      <c r="C18" s="81" t="s">
        <v>133</v>
      </c>
      <c r="D18" s="64" t="s">
        <v>131</v>
      </c>
      <c r="E18" s="61"/>
      <c r="F18" s="55" t="s">
        <v>132</v>
      </c>
      <c r="G18" s="65"/>
      <c r="H18" s="65"/>
      <c r="I18" s="65"/>
      <c r="J18" s="65"/>
    </row>
    <row r="19" spans="1:10" x14ac:dyDescent="0.25">
      <c r="A19" s="54" t="s">
        <v>95</v>
      </c>
      <c r="B19" s="64" t="s">
        <v>121</v>
      </c>
      <c r="C19" s="67" t="s">
        <v>122</v>
      </c>
      <c r="D19" s="64" t="s">
        <v>123</v>
      </c>
      <c r="E19" s="61"/>
      <c r="F19" s="80" t="s">
        <v>124</v>
      </c>
      <c r="G19" s="65"/>
      <c r="H19" s="65"/>
      <c r="I19" s="65"/>
      <c r="J19" s="65"/>
    </row>
    <row r="20" spans="1:10" x14ac:dyDescent="0.25">
      <c r="A20" s="54" t="s">
        <v>96</v>
      </c>
      <c r="B20" s="64" t="s">
        <v>110</v>
      </c>
      <c r="C20" s="67" t="s">
        <v>125</v>
      </c>
      <c r="D20" s="64" t="s">
        <v>126</v>
      </c>
      <c r="E20" s="61"/>
      <c r="F20" s="55" t="s">
        <v>127</v>
      </c>
      <c r="G20" s="65"/>
      <c r="H20" s="65"/>
      <c r="I20" s="65"/>
      <c r="J20" s="65"/>
    </row>
    <row r="21" spans="1:10" x14ac:dyDescent="0.25">
      <c r="A21" s="54" t="s">
        <v>96</v>
      </c>
      <c r="B21" s="64" t="s">
        <v>111</v>
      </c>
      <c r="C21" s="81" t="s">
        <v>128</v>
      </c>
      <c r="D21" s="64" t="s">
        <v>129</v>
      </c>
      <c r="E21" s="61"/>
      <c r="F21" s="55" t="s">
        <v>130</v>
      </c>
      <c r="G21" s="65"/>
      <c r="H21" s="65"/>
      <c r="I21" s="65"/>
      <c r="J21" s="65"/>
    </row>
    <row r="22" spans="1:10" x14ac:dyDescent="0.25">
      <c r="A22" s="59" t="s">
        <v>99</v>
      </c>
      <c r="B22" s="60"/>
      <c r="C22" s="68"/>
      <c r="D22" s="69"/>
      <c r="E22" s="62"/>
      <c r="F22" s="60"/>
      <c r="G22" s="70"/>
      <c r="H22" s="70"/>
      <c r="I22" s="70"/>
      <c r="J22" s="70"/>
    </row>
    <row r="23" spans="1:10" x14ac:dyDescent="0.25">
      <c r="A23" s="54" t="s">
        <v>98</v>
      </c>
      <c r="B23" s="64" t="s">
        <v>134</v>
      </c>
      <c r="C23" s="64"/>
      <c r="D23" s="64"/>
      <c r="E23" s="61"/>
      <c r="F23" s="55"/>
      <c r="G23" s="65"/>
      <c r="H23" s="65"/>
      <c r="I23" s="65"/>
      <c r="J23" s="65"/>
    </row>
    <row r="24" spans="1:10" x14ac:dyDescent="0.25">
      <c r="A24" s="54" t="s">
        <v>95</v>
      </c>
      <c r="B24" s="64" t="s">
        <v>120</v>
      </c>
      <c r="C24" s="64"/>
      <c r="D24" s="64"/>
      <c r="E24" s="61"/>
      <c r="F24" s="55"/>
      <c r="G24" s="65"/>
      <c r="H24" s="65"/>
      <c r="I24" s="65"/>
      <c r="J24" s="65"/>
    </row>
    <row r="25" spans="1:10" x14ac:dyDescent="0.25">
      <c r="A25" s="54" t="s">
        <v>96</v>
      </c>
      <c r="B25" s="64" t="s">
        <v>135</v>
      </c>
      <c r="C25" s="64"/>
      <c r="D25" s="64"/>
      <c r="E25" s="61"/>
      <c r="F25" s="55"/>
      <c r="G25" s="65"/>
      <c r="H25" s="65"/>
      <c r="I25" s="65"/>
      <c r="J25" s="65"/>
    </row>
    <row r="26" spans="1:10" x14ac:dyDescent="0.25">
      <c r="A26" s="54" t="s">
        <v>96</v>
      </c>
      <c r="B26" s="64" t="s">
        <v>136</v>
      </c>
      <c r="C26" s="64"/>
      <c r="D26" s="64"/>
      <c r="E26" s="61"/>
      <c r="F26" s="55"/>
      <c r="G26" s="65"/>
      <c r="H26" s="65"/>
      <c r="I26" s="65"/>
      <c r="J26" s="65"/>
    </row>
    <row r="27" spans="1:10" x14ac:dyDescent="0.25">
      <c r="A27" s="59" t="s">
        <v>100</v>
      </c>
      <c r="B27" s="60" t="s">
        <v>138</v>
      </c>
      <c r="C27" s="68"/>
      <c r="D27" s="69"/>
      <c r="E27" s="62"/>
      <c r="F27" s="60"/>
      <c r="G27" s="70"/>
      <c r="H27" s="70"/>
      <c r="I27" s="70"/>
      <c r="J27" s="70"/>
    </row>
    <row r="28" spans="1:10" x14ac:dyDescent="0.25">
      <c r="A28" s="54" t="s">
        <v>98</v>
      </c>
      <c r="B28" s="64"/>
      <c r="C28" s="64"/>
      <c r="D28" s="64"/>
      <c r="E28" s="61"/>
      <c r="F28" s="55"/>
      <c r="G28" s="65"/>
      <c r="H28" s="65"/>
      <c r="I28" s="65"/>
      <c r="J28" s="65"/>
    </row>
    <row r="29" spans="1:10" x14ac:dyDescent="0.25">
      <c r="A29" s="54" t="s">
        <v>95</v>
      </c>
      <c r="B29" s="64"/>
      <c r="C29" s="64"/>
      <c r="D29" s="64"/>
      <c r="E29" s="61"/>
      <c r="F29" s="55"/>
      <c r="G29" s="65"/>
      <c r="H29" s="65"/>
      <c r="I29" s="65"/>
      <c r="J29" s="65"/>
    </row>
    <row r="30" spans="1:10" x14ac:dyDescent="0.25">
      <c r="A30" s="54" t="s">
        <v>96</v>
      </c>
      <c r="B30" s="64"/>
      <c r="C30" s="64"/>
      <c r="D30" s="64"/>
      <c r="E30" s="61"/>
      <c r="F30" s="55"/>
      <c r="G30" s="65"/>
      <c r="H30" s="65"/>
      <c r="I30" s="65"/>
      <c r="J30" s="65"/>
    </row>
    <row r="31" spans="1:10" x14ac:dyDescent="0.25">
      <c r="A31" s="54" t="s">
        <v>96</v>
      </c>
      <c r="B31" s="64"/>
      <c r="C31" s="67"/>
      <c r="D31" s="64"/>
      <c r="E31" s="61"/>
      <c r="F31" s="55"/>
      <c r="G31" s="65"/>
      <c r="H31" s="65"/>
      <c r="I31" s="65"/>
      <c r="J31" s="65"/>
    </row>
    <row r="32" spans="1:10" x14ac:dyDescent="0.25">
      <c r="A32" s="59" t="s">
        <v>101</v>
      </c>
      <c r="B32" s="60" t="s">
        <v>139</v>
      </c>
      <c r="C32" s="68"/>
      <c r="D32" s="69"/>
      <c r="E32" s="62"/>
      <c r="F32" s="60"/>
      <c r="G32" s="70"/>
      <c r="H32" s="70"/>
      <c r="I32" s="70"/>
      <c r="J32" s="70"/>
    </row>
    <row r="33" spans="1:10" x14ac:dyDescent="0.25">
      <c r="A33" s="54" t="s">
        <v>98</v>
      </c>
      <c r="B33" s="64"/>
      <c r="C33" s="64"/>
      <c r="D33" s="64"/>
      <c r="E33" s="61"/>
      <c r="F33" s="55"/>
      <c r="G33" s="65"/>
      <c r="H33" s="65"/>
      <c r="I33" s="65"/>
      <c r="J33" s="65"/>
    </row>
    <row r="34" spans="1:10" x14ac:dyDescent="0.25">
      <c r="A34" s="54" t="s">
        <v>102</v>
      </c>
      <c r="B34" s="64"/>
      <c r="C34" s="64"/>
      <c r="D34" s="64"/>
      <c r="E34" s="61"/>
      <c r="F34" s="55"/>
      <c r="G34" s="65"/>
      <c r="H34" s="65"/>
      <c r="I34" s="65"/>
      <c r="J34" s="65"/>
    </row>
    <row r="35" spans="1:10" x14ac:dyDescent="0.25">
      <c r="A35" s="54" t="s">
        <v>96</v>
      </c>
      <c r="B35" s="64"/>
      <c r="C35" s="64"/>
      <c r="D35" s="64"/>
      <c r="E35" s="61"/>
      <c r="F35" s="55"/>
      <c r="G35" s="65"/>
      <c r="H35" s="65"/>
      <c r="I35" s="65"/>
      <c r="J35" s="65"/>
    </row>
    <row r="36" spans="1:10" x14ac:dyDescent="0.25">
      <c r="A36" s="54" t="s">
        <v>96</v>
      </c>
      <c r="B36" s="64"/>
      <c r="C36" s="64"/>
      <c r="D36" s="64"/>
      <c r="E36" s="61"/>
      <c r="F36" s="55"/>
      <c r="G36" s="65"/>
      <c r="H36" s="65"/>
      <c r="I36" s="65"/>
      <c r="J36" s="65"/>
    </row>
    <row r="37" spans="1:10" x14ac:dyDescent="0.25">
      <c r="A37" s="59" t="s">
        <v>103</v>
      </c>
      <c r="B37" s="60"/>
      <c r="C37" s="68"/>
      <c r="D37" s="69"/>
      <c r="E37" s="62"/>
      <c r="F37" s="60"/>
      <c r="G37" s="70"/>
      <c r="H37" s="70"/>
      <c r="I37" s="70"/>
      <c r="J37" s="70"/>
    </row>
    <row r="38" spans="1:10" x14ac:dyDescent="0.25">
      <c r="A38" s="57" t="s">
        <v>104</v>
      </c>
      <c r="B38" s="56"/>
      <c r="C38" s="73"/>
      <c r="D38" s="74"/>
      <c r="E38" s="61"/>
      <c r="F38" s="55"/>
      <c r="G38" s="65"/>
      <c r="H38" s="65"/>
      <c r="I38" s="65"/>
      <c r="J38" s="65"/>
    </row>
    <row r="39" spans="1:10" x14ac:dyDescent="0.25">
      <c r="A39" s="57" t="s">
        <v>104</v>
      </c>
      <c r="B39" s="65"/>
      <c r="C39" s="65"/>
      <c r="D39" s="65"/>
      <c r="E39" s="61"/>
      <c r="F39" s="55"/>
      <c r="G39" s="65"/>
      <c r="H39" s="65"/>
      <c r="I39" s="65"/>
      <c r="J39" s="65"/>
    </row>
    <row r="40" spans="1:10" x14ac:dyDescent="0.25">
      <c r="A40" s="57" t="s">
        <v>95</v>
      </c>
      <c r="B40" s="75"/>
      <c r="C40" s="75"/>
      <c r="D40" s="75"/>
      <c r="E40" s="61"/>
      <c r="F40" s="55"/>
      <c r="G40" s="66"/>
      <c r="H40" s="65"/>
      <c r="I40" s="65"/>
      <c r="J40" s="65"/>
    </row>
    <row r="41" spans="1:10" x14ac:dyDescent="0.25">
      <c r="A41" s="57" t="s">
        <v>95</v>
      </c>
      <c r="B41" s="56"/>
      <c r="C41" s="73"/>
      <c r="D41" s="74"/>
      <c r="E41" s="61"/>
      <c r="F41" s="55"/>
      <c r="G41" s="65"/>
      <c r="H41" s="65"/>
      <c r="I41" s="65"/>
      <c r="J41" s="65"/>
    </row>
    <row r="42" spans="1:10" x14ac:dyDescent="0.25">
      <c r="A42" s="57" t="s">
        <v>98</v>
      </c>
      <c r="B42" s="65"/>
      <c r="C42" s="73"/>
      <c r="D42" s="74"/>
      <c r="E42" s="61"/>
      <c r="F42" s="55"/>
      <c r="G42" s="65"/>
      <c r="H42" s="65"/>
      <c r="I42" s="65"/>
      <c r="J42" s="65"/>
    </row>
    <row r="43" spans="1:10" x14ac:dyDescent="0.25">
      <c r="A43" s="57" t="s">
        <v>98</v>
      </c>
      <c r="B43" s="56"/>
      <c r="C43" s="73"/>
      <c r="D43" s="76"/>
      <c r="E43" s="63"/>
      <c r="F43" s="55"/>
      <c r="G43" s="65"/>
      <c r="H43" s="65"/>
      <c r="I43" s="65"/>
      <c r="J43" s="65"/>
    </row>
    <row r="44" spans="1:10" x14ac:dyDescent="0.25">
      <c r="A44" s="57" t="s">
        <v>98</v>
      </c>
      <c r="B44" s="56"/>
      <c r="C44" s="73"/>
      <c r="D44" s="76"/>
      <c r="E44" s="63"/>
      <c r="F44" s="55"/>
      <c r="G44" s="65"/>
      <c r="H44" s="65"/>
      <c r="I44" s="65"/>
      <c r="J44" s="65"/>
    </row>
    <row r="45" spans="1:10" x14ac:dyDescent="0.25">
      <c r="A45" s="57" t="s">
        <v>105</v>
      </c>
      <c r="B45" s="56"/>
      <c r="C45" s="73"/>
      <c r="D45" s="76"/>
      <c r="E45" s="63"/>
      <c r="F45" s="55"/>
      <c r="G45" s="65"/>
      <c r="H45" s="65"/>
      <c r="I45" s="65"/>
      <c r="J45" s="65"/>
    </row>
    <row r="46" spans="1:10" x14ac:dyDescent="0.25">
      <c r="A46" s="58" t="s">
        <v>106</v>
      </c>
      <c r="B46" s="55"/>
      <c r="C46" s="65"/>
      <c r="D46" s="65"/>
      <c r="E46" s="77"/>
      <c r="F46" s="65"/>
      <c r="G46" s="65"/>
      <c r="H46" s="65"/>
      <c r="I46" s="65"/>
      <c r="J46" s="65"/>
    </row>
    <row r="47" spans="1:10" x14ac:dyDescent="0.25">
      <c r="A47" s="58" t="s">
        <v>107</v>
      </c>
      <c r="B47" s="65"/>
      <c r="C47" s="65"/>
      <c r="D47" s="65"/>
      <c r="E47" s="77"/>
      <c r="F47" s="65"/>
      <c r="G47" s="65"/>
      <c r="H47" s="65"/>
      <c r="I47" s="65"/>
      <c r="J47" s="65"/>
    </row>
    <row r="48" spans="1:10" x14ac:dyDescent="0.25">
      <c r="A48" s="58" t="s">
        <v>107</v>
      </c>
      <c r="B48" s="65"/>
      <c r="C48" s="78"/>
      <c r="D48" s="65"/>
      <c r="E48" s="77"/>
      <c r="F48" s="65"/>
      <c r="G48" s="65"/>
      <c r="H48" s="65"/>
      <c r="I48" s="65"/>
      <c r="J48" s="65"/>
    </row>
    <row r="49" spans="1:10" x14ac:dyDescent="0.25">
      <c r="A49" s="58" t="s">
        <v>107</v>
      </c>
      <c r="B49" s="65"/>
      <c r="C49" s="65"/>
      <c r="D49" s="65"/>
      <c r="E49" s="77"/>
      <c r="F49" s="65"/>
      <c r="G49" s="65"/>
      <c r="H49" s="65"/>
      <c r="I49" s="65"/>
      <c r="J49" s="65"/>
    </row>
    <row r="50" spans="1:10" x14ac:dyDescent="0.25">
      <c r="A50" s="58" t="s">
        <v>107</v>
      </c>
      <c r="B50" s="65"/>
      <c r="C50" s="65"/>
      <c r="D50" s="65"/>
      <c r="E50" s="77"/>
      <c r="F50" s="65"/>
      <c r="G50" s="65"/>
      <c r="H50" s="65"/>
      <c r="I50" s="65"/>
      <c r="J50" s="65"/>
    </row>
  </sheetData>
  <hyperlinks>
    <hyperlink ref="C2" r:id="rId1"/>
    <hyperlink ref="C19" r:id="rId2"/>
    <hyperlink ref="C18" r:id="rId3"/>
    <hyperlink ref="C21" r:id="rId4"/>
  </hyperlinks>
  <pageMargins left="0.7" right="0.7" top="0.75" bottom="0.75" header="0.3" footer="0.3"/>
  <pageSetup orientation="portrait" r:id="rId5"/>
  <legacy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82"/>
  <sheetViews>
    <sheetView tabSelected="1" topLeftCell="A22" zoomScale="60" zoomScaleNormal="60" workbookViewId="0">
      <selection activeCell="B26" sqref="B26"/>
    </sheetView>
  </sheetViews>
  <sheetFormatPr defaultRowHeight="15" x14ac:dyDescent="0.25"/>
  <cols>
    <col min="1" max="1" width="7.42578125" style="84" bestFit="1" customWidth="1"/>
    <col min="2" max="2" width="48.85546875" style="84" bestFit="1" customWidth="1"/>
    <col min="3" max="3" width="6.42578125" style="89" bestFit="1" customWidth="1"/>
    <col min="4" max="4" width="5.5703125" style="89" bestFit="1" customWidth="1"/>
    <col min="5" max="6" width="10.5703125" style="98" bestFit="1" customWidth="1"/>
    <col min="7" max="7" width="0" style="28" hidden="1" customWidth="1"/>
    <col min="8" max="8" width="29.85546875" style="85" customWidth="1"/>
    <col min="9" max="15" width="24" style="28" customWidth="1"/>
    <col min="16" max="16384" width="9.140625" style="28"/>
  </cols>
  <sheetData>
    <row r="1" spans="1:15" x14ac:dyDescent="0.25">
      <c r="E1" s="89" t="s">
        <v>57</v>
      </c>
      <c r="F1" s="89" t="s">
        <v>56</v>
      </c>
      <c r="H1" s="85" t="s">
        <v>144</v>
      </c>
      <c r="I1" s="28" t="s">
        <v>143</v>
      </c>
      <c r="J1" s="28" t="s">
        <v>145</v>
      </c>
    </row>
    <row r="2" spans="1:15" ht="18.75" x14ac:dyDescent="0.3">
      <c r="A2" s="86" t="s">
        <v>179</v>
      </c>
      <c r="E2" s="89" t="s">
        <v>26</v>
      </c>
      <c r="F2" s="89">
        <v>5.5</v>
      </c>
      <c r="H2" s="85" t="s">
        <v>142</v>
      </c>
      <c r="I2" s="28">
        <v>2</v>
      </c>
      <c r="J2" s="28">
        <v>5</v>
      </c>
    </row>
    <row r="3" spans="1:15" x14ac:dyDescent="0.25">
      <c r="E3" s="89" t="s">
        <v>22</v>
      </c>
      <c r="F3" s="89">
        <v>6.5</v>
      </c>
    </row>
    <row r="4" spans="1:15" ht="15.75" thickBot="1" x14ac:dyDescent="0.3">
      <c r="E4" s="89" t="s">
        <v>27</v>
      </c>
      <c r="F4" s="89">
        <v>9.5</v>
      </c>
    </row>
    <row r="5" spans="1:15" s="87" customFormat="1" ht="26.25" x14ac:dyDescent="0.4">
      <c r="A5" s="137" t="s">
        <v>146</v>
      </c>
      <c r="B5" s="138"/>
      <c r="C5" s="138"/>
      <c r="D5" s="138"/>
      <c r="E5" s="138"/>
      <c r="F5" s="139"/>
    </row>
    <row r="6" spans="1:15" x14ac:dyDescent="0.25">
      <c r="A6" s="10"/>
      <c r="B6" s="11" t="s">
        <v>57</v>
      </c>
      <c r="C6" s="90" t="s">
        <v>24</v>
      </c>
      <c r="D6" s="90" t="s">
        <v>53</v>
      </c>
      <c r="E6" s="91" t="s">
        <v>52</v>
      </c>
      <c r="F6" s="91" t="s">
        <v>51</v>
      </c>
    </row>
    <row r="7" spans="1:15" x14ac:dyDescent="0.25">
      <c r="A7" s="11"/>
      <c r="B7" s="11" t="s">
        <v>117</v>
      </c>
      <c r="C7" s="92"/>
      <c r="D7" s="92"/>
      <c r="E7" s="93">
        <v>0.33333333333333331</v>
      </c>
      <c r="F7" s="94">
        <v>0.64583333333333337</v>
      </c>
    </row>
    <row r="8" spans="1:15" x14ac:dyDescent="0.25">
      <c r="A8" s="11"/>
      <c r="B8" s="11" t="s">
        <v>114</v>
      </c>
      <c r="C8" s="92"/>
      <c r="D8" s="92"/>
      <c r="E8" s="93">
        <v>0.33333333333333331</v>
      </c>
      <c r="F8" s="94">
        <v>0.66666666666666663</v>
      </c>
    </row>
    <row r="9" spans="1:15" x14ac:dyDescent="0.25">
      <c r="A9" s="11"/>
      <c r="B9" s="11" t="s">
        <v>115</v>
      </c>
      <c r="C9" s="92"/>
      <c r="D9" s="92"/>
      <c r="E9" s="93">
        <v>0.66666666666666663</v>
      </c>
      <c r="F9" s="94">
        <v>0.72916666666666663</v>
      </c>
    </row>
    <row r="10" spans="1:15" x14ac:dyDescent="0.25">
      <c r="A10" s="11"/>
      <c r="B10" s="11" t="s">
        <v>118</v>
      </c>
      <c r="C10" s="92"/>
      <c r="D10" s="92"/>
      <c r="E10" s="95">
        <v>0.79166666666666663</v>
      </c>
      <c r="F10" s="95">
        <v>0.85416666666666663</v>
      </c>
    </row>
    <row r="11" spans="1:15" s="87" customFormat="1" ht="26.25" x14ac:dyDescent="0.4">
      <c r="A11" s="140" t="s">
        <v>147</v>
      </c>
      <c r="B11" s="141"/>
      <c r="C11" s="141"/>
      <c r="D11" s="141"/>
      <c r="E11" s="141"/>
      <c r="F11" s="141"/>
      <c r="G11" s="135"/>
      <c r="H11" s="135"/>
      <c r="I11" s="135"/>
      <c r="J11" s="135"/>
      <c r="K11" s="135"/>
      <c r="L11" s="135"/>
      <c r="M11" s="135"/>
      <c r="N11" s="135"/>
      <c r="O11" s="136"/>
    </row>
    <row r="12" spans="1:15" x14ac:dyDescent="0.25">
      <c r="A12" s="10" t="s">
        <v>23</v>
      </c>
      <c r="B12" s="10" t="s">
        <v>54</v>
      </c>
      <c r="C12" s="90" t="s">
        <v>24</v>
      </c>
      <c r="D12" s="90" t="s">
        <v>53</v>
      </c>
      <c r="E12" s="91" t="s">
        <v>52</v>
      </c>
      <c r="F12" s="91" t="s">
        <v>51</v>
      </c>
      <c r="G12" s="12"/>
      <c r="H12" s="13" t="s">
        <v>50</v>
      </c>
      <c r="I12" s="13" t="s">
        <v>49</v>
      </c>
      <c r="J12" s="13" t="s">
        <v>48</v>
      </c>
      <c r="K12" s="13" t="s">
        <v>47</v>
      </c>
      <c r="L12" s="13" t="s">
        <v>46</v>
      </c>
      <c r="M12" s="13" t="s">
        <v>45</v>
      </c>
      <c r="N12" s="13" t="s">
        <v>44</v>
      </c>
      <c r="O12" s="13" t="s">
        <v>55</v>
      </c>
    </row>
    <row r="13" spans="1:15" x14ac:dyDescent="0.25">
      <c r="A13" s="16" t="s">
        <v>22</v>
      </c>
      <c r="B13" s="15" t="s">
        <v>140</v>
      </c>
      <c r="C13" s="14">
        <v>10</v>
      </c>
      <c r="D13" s="14">
        <f>IF(A13="Slalom",$F$2*C13,IF(A13="Tricks",$F$3*C13,IF(A13="Jump",$F$4*C13,IF(A13="Medals",$I$2*C13+5,0))))</f>
        <v>65</v>
      </c>
      <c r="E13" s="91">
        <v>0.33333333333333331</v>
      </c>
      <c r="F13" s="91">
        <f t="shared" ref="F13:F14" si="0">E13+D13/1440</f>
        <v>0.37847222222222221</v>
      </c>
      <c r="G13" s="12">
        <v>7</v>
      </c>
      <c r="H13" s="47" t="str">
        <f>IF(A13="Jump","2 Drivers Needed","")</f>
        <v/>
      </c>
      <c r="I13" s="12"/>
      <c r="J13" s="12"/>
      <c r="K13" s="12"/>
      <c r="L13" s="12"/>
      <c r="M13" s="12"/>
      <c r="N13" s="12"/>
      <c r="O13" s="12"/>
    </row>
    <row r="14" spans="1:15" s="49" customFormat="1" x14ac:dyDescent="0.25">
      <c r="A14" s="11" t="s">
        <v>26</v>
      </c>
      <c r="B14" s="11" t="s">
        <v>6</v>
      </c>
      <c r="C14" s="90">
        <v>13</v>
      </c>
      <c r="D14" s="14">
        <f>IF(A14="Slalom",$F$2*C14,IF(A14="Tricks",$F$3*C14,IF(A14="Jump",$F$4*C14,IF(A14="Medals",$I$2*C14+5,0))))</f>
        <v>71.5</v>
      </c>
      <c r="E14" s="96">
        <f t="shared" ref="E14" si="1">F13</f>
        <v>0.37847222222222221</v>
      </c>
      <c r="F14" s="91">
        <f t="shared" si="0"/>
        <v>0.42812499999999998</v>
      </c>
      <c r="G14" s="48">
        <v>11</v>
      </c>
      <c r="H14" s="47" t="str">
        <f t="shared" ref="H14:H22" si="2">IF(A14="Jump","2 Drivers Needed","")</f>
        <v/>
      </c>
      <c r="I14" s="48"/>
      <c r="J14" s="48"/>
      <c r="K14" s="48"/>
      <c r="L14" s="48"/>
      <c r="M14" s="48"/>
      <c r="N14" s="48"/>
      <c r="O14" s="48"/>
    </row>
    <row r="15" spans="1:15" x14ac:dyDescent="0.25">
      <c r="A15" s="11" t="s">
        <v>26</v>
      </c>
      <c r="B15" s="83" t="s">
        <v>141</v>
      </c>
      <c r="C15" s="90">
        <v>10</v>
      </c>
      <c r="D15" s="14">
        <f t="shared" ref="D15:D34" si="3">IF(A15="Slalom",$F$2*C15,IF(A15="Tricks",$F$3*C15,IF(A15="Jump",$F$4*C15,IF(A15="Medals",$I$2*C15+5,0))))</f>
        <v>55</v>
      </c>
      <c r="E15" s="96">
        <f t="shared" ref="E15:E21" si="4">F14</f>
        <v>0.42812499999999998</v>
      </c>
      <c r="F15" s="91">
        <f t="shared" ref="F15:F21" si="5">E15+D15/1440</f>
        <v>0.4663194444444444</v>
      </c>
      <c r="G15" s="12">
        <v>11</v>
      </c>
      <c r="H15" s="47" t="str">
        <f t="shared" si="2"/>
        <v/>
      </c>
      <c r="I15" s="12"/>
      <c r="J15" s="12"/>
      <c r="K15" s="12"/>
      <c r="L15" s="12"/>
      <c r="M15" s="12"/>
      <c r="N15" s="12"/>
      <c r="O15" s="12"/>
    </row>
    <row r="16" spans="1:15" x14ac:dyDescent="0.25">
      <c r="A16" s="11" t="s">
        <v>22</v>
      </c>
      <c r="B16" s="11" t="s">
        <v>7</v>
      </c>
      <c r="C16" s="90">
        <v>10</v>
      </c>
      <c r="D16" s="14">
        <f t="shared" si="3"/>
        <v>65</v>
      </c>
      <c r="E16" s="96">
        <f t="shared" si="4"/>
        <v>0.4663194444444444</v>
      </c>
      <c r="F16" s="91">
        <f t="shared" si="5"/>
        <v>0.51145833333333324</v>
      </c>
      <c r="G16" s="12">
        <v>7</v>
      </c>
      <c r="H16" s="47" t="str">
        <f t="shared" si="2"/>
        <v/>
      </c>
      <c r="I16" s="12"/>
      <c r="J16" s="12"/>
      <c r="K16" s="12"/>
      <c r="L16" s="12"/>
      <c r="M16" s="12"/>
      <c r="N16" s="12"/>
      <c r="O16" s="12"/>
    </row>
    <row r="17" spans="1:15" s="49" customFormat="1" x14ac:dyDescent="0.25">
      <c r="A17" s="107" t="s">
        <v>142</v>
      </c>
      <c r="B17" s="107" t="s">
        <v>152</v>
      </c>
      <c r="C17" s="108">
        <v>7</v>
      </c>
      <c r="D17" s="109">
        <f t="shared" si="3"/>
        <v>19</v>
      </c>
      <c r="E17" s="110">
        <f t="shared" si="4"/>
        <v>0.51145833333333324</v>
      </c>
      <c r="F17" s="111">
        <f t="shared" si="5"/>
        <v>0.52465277777777763</v>
      </c>
      <c r="G17" s="112">
        <v>7</v>
      </c>
      <c r="H17" s="113" t="str">
        <f t="shared" si="2"/>
        <v/>
      </c>
      <c r="I17" s="112"/>
      <c r="J17" s="112"/>
      <c r="K17" s="112"/>
      <c r="L17" s="112"/>
      <c r="M17" s="112"/>
      <c r="N17" s="112"/>
      <c r="O17" s="112"/>
    </row>
    <row r="18" spans="1:15" s="49" customFormat="1" x14ac:dyDescent="0.25">
      <c r="A18" s="11" t="s">
        <v>27</v>
      </c>
      <c r="B18" s="11" t="s">
        <v>153</v>
      </c>
      <c r="C18" s="90">
        <v>7</v>
      </c>
      <c r="D18" s="14">
        <f t="shared" si="3"/>
        <v>66.5</v>
      </c>
      <c r="E18" s="96">
        <f t="shared" si="4"/>
        <v>0.52465277777777763</v>
      </c>
      <c r="F18" s="91">
        <f t="shared" si="5"/>
        <v>0.57083333333333319</v>
      </c>
      <c r="G18" s="48">
        <v>15</v>
      </c>
      <c r="H18" s="47" t="str">
        <f t="shared" si="2"/>
        <v>2 Drivers Needed</v>
      </c>
      <c r="I18" s="48"/>
      <c r="J18" s="48"/>
      <c r="K18" s="48"/>
      <c r="L18" s="48"/>
      <c r="M18" s="48"/>
      <c r="N18" s="48"/>
      <c r="O18" s="48"/>
    </row>
    <row r="19" spans="1:15" s="49" customFormat="1" x14ac:dyDescent="0.25">
      <c r="A19" s="11" t="s">
        <v>142</v>
      </c>
      <c r="B19" s="11" t="s">
        <v>154</v>
      </c>
      <c r="C19" s="90">
        <v>6</v>
      </c>
      <c r="D19" s="14">
        <f t="shared" si="3"/>
        <v>17</v>
      </c>
      <c r="E19" s="96">
        <f t="shared" si="4"/>
        <v>0.57083333333333319</v>
      </c>
      <c r="F19" s="91">
        <f t="shared" si="5"/>
        <v>0.58263888888888871</v>
      </c>
      <c r="G19" s="48">
        <v>12</v>
      </c>
      <c r="H19" s="47" t="str">
        <f t="shared" si="2"/>
        <v/>
      </c>
      <c r="I19" s="48"/>
      <c r="J19" s="48"/>
      <c r="K19" s="48"/>
      <c r="L19" s="48"/>
      <c r="M19" s="48"/>
      <c r="N19" s="48"/>
      <c r="O19" s="48"/>
    </row>
    <row r="20" spans="1:15" x14ac:dyDescent="0.25">
      <c r="A20" s="11" t="s">
        <v>27</v>
      </c>
      <c r="B20" s="11" t="s">
        <v>181</v>
      </c>
      <c r="C20" s="90">
        <v>6</v>
      </c>
      <c r="D20" s="14">
        <f t="shared" si="3"/>
        <v>57</v>
      </c>
      <c r="E20" s="96">
        <f t="shared" si="4"/>
        <v>0.58263888888888871</v>
      </c>
      <c r="F20" s="91">
        <f t="shared" si="5"/>
        <v>0.62222222222222201</v>
      </c>
      <c r="G20" s="12">
        <v>10</v>
      </c>
      <c r="H20" s="47" t="str">
        <f t="shared" si="2"/>
        <v>2 Drivers Needed</v>
      </c>
      <c r="I20" s="12"/>
      <c r="J20" s="12"/>
      <c r="K20" s="12"/>
      <c r="L20" s="12"/>
      <c r="M20" s="12"/>
      <c r="N20" s="12"/>
      <c r="O20" s="12"/>
    </row>
    <row r="21" spans="1:15" s="49" customFormat="1" x14ac:dyDescent="0.25">
      <c r="A21" s="114" t="s">
        <v>142</v>
      </c>
      <c r="B21" s="114" t="s">
        <v>182</v>
      </c>
      <c r="C21" s="115">
        <v>3</v>
      </c>
      <c r="D21" s="109">
        <f t="shared" si="3"/>
        <v>11</v>
      </c>
      <c r="E21" s="110">
        <f t="shared" si="4"/>
        <v>0.62222222222222201</v>
      </c>
      <c r="F21" s="111">
        <f t="shared" si="5"/>
        <v>0.62986111111111087</v>
      </c>
      <c r="G21" s="112">
        <v>5</v>
      </c>
      <c r="H21" s="113" t="str">
        <f t="shared" si="2"/>
        <v/>
      </c>
      <c r="I21" s="112"/>
      <c r="J21" s="112"/>
      <c r="K21" s="112"/>
      <c r="L21" s="112"/>
      <c r="M21" s="112"/>
      <c r="N21" s="112"/>
      <c r="O21" s="112"/>
    </row>
    <row r="22" spans="1:15" s="49" customFormat="1" x14ac:dyDescent="0.25">
      <c r="A22" s="126" t="s">
        <v>184</v>
      </c>
      <c r="B22" s="126" t="s">
        <v>114</v>
      </c>
      <c r="C22" s="127"/>
      <c r="D22" s="128"/>
      <c r="E22" s="129">
        <f>F21+45/1440</f>
        <v>0.66111111111111087</v>
      </c>
      <c r="F22" s="130">
        <f>E22+ 90/1440</f>
        <v>0.72361111111111087</v>
      </c>
      <c r="G22" s="131"/>
      <c r="H22" s="132" t="str">
        <f t="shared" si="2"/>
        <v/>
      </c>
      <c r="I22" s="131"/>
      <c r="J22" s="131"/>
      <c r="K22" s="131"/>
      <c r="L22" s="131"/>
      <c r="M22" s="131"/>
      <c r="N22" s="131"/>
      <c r="O22" s="131"/>
    </row>
    <row r="23" spans="1:15" s="87" customFormat="1" ht="26.25" x14ac:dyDescent="0.4">
      <c r="A23" s="134" t="s">
        <v>148</v>
      </c>
      <c r="B23" s="135"/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6"/>
    </row>
    <row r="24" spans="1:15" x14ac:dyDescent="0.25">
      <c r="A24" s="10" t="s">
        <v>23</v>
      </c>
      <c r="B24" s="10" t="s">
        <v>54</v>
      </c>
      <c r="C24" s="90" t="s">
        <v>24</v>
      </c>
      <c r="D24" s="90" t="s">
        <v>53</v>
      </c>
      <c r="E24" s="91" t="s">
        <v>52</v>
      </c>
      <c r="F24" s="91" t="s">
        <v>51</v>
      </c>
      <c r="G24" s="12"/>
      <c r="H24" s="13" t="s">
        <v>50</v>
      </c>
      <c r="I24" s="13" t="s">
        <v>49</v>
      </c>
      <c r="J24" s="13" t="s">
        <v>48</v>
      </c>
      <c r="K24" s="13" t="s">
        <v>47</v>
      </c>
      <c r="L24" s="13" t="s">
        <v>46</v>
      </c>
      <c r="M24" s="13" t="s">
        <v>45</v>
      </c>
      <c r="N24" s="13" t="s">
        <v>44</v>
      </c>
      <c r="O24" s="13"/>
    </row>
    <row r="25" spans="1:15" s="49" customFormat="1" x14ac:dyDescent="0.25">
      <c r="A25" s="11" t="s">
        <v>26</v>
      </c>
      <c r="B25" s="11" t="s">
        <v>140</v>
      </c>
      <c r="C25" s="90">
        <v>10</v>
      </c>
      <c r="D25" s="14">
        <f t="shared" si="3"/>
        <v>55</v>
      </c>
      <c r="E25" s="91">
        <v>0.33333333333333331</v>
      </c>
      <c r="F25" s="91">
        <f t="shared" ref="F25:F26" si="6">E25+D25/1440</f>
        <v>0.37152777777777779</v>
      </c>
      <c r="G25" s="48">
        <v>18</v>
      </c>
      <c r="H25" s="47" t="str">
        <f>IF(A25="Jump","2 Drivers Needed","")</f>
        <v/>
      </c>
      <c r="I25" s="48"/>
      <c r="J25" s="48"/>
      <c r="K25" s="48"/>
      <c r="L25" s="48"/>
      <c r="M25" s="48"/>
      <c r="N25" s="48"/>
      <c r="O25" s="48"/>
    </row>
    <row r="26" spans="1:15" s="49" customFormat="1" x14ac:dyDescent="0.25">
      <c r="A26" s="11" t="s">
        <v>26</v>
      </c>
      <c r="B26" s="11" t="s">
        <v>155</v>
      </c>
      <c r="C26" s="90">
        <v>9</v>
      </c>
      <c r="D26" s="14">
        <f t="shared" si="3"/>
        <v>49.5</v>
      </c>
      <c r="E26" s="91">
        <f t="shared" ref="E26" si="7">F25</f>
        <v>0.37152777777777779</v>
      </c>
      <c r="F26" s="91">
        <f t="shared" si="6"/>
        <v>0.40590277777777778</v>
      </c>
      <c r="G26" s="48">
        <v>7</v>
      </c>
      <c r="H26" s="47" t="str">
        <f>IF(A26="Jump","2 Drivers Needed","")</f>
        <v/>
      </c>
      <c r="I26" s="48"/>
      <c r="J26" s="48"/>
      <c r="K26" s="48"/>
      <c r="L26" s="48"/>
      <c r="M26" s="48"/>
      <c r="N26" s="48"/>
      <c r="O26" s="48"/>
    </row>
    <row r="27" spans="1:15" x14ac:dyDescent="0.25">
      <c r="A27" s="11" t="s">
        <v>26</v>
      </c>
      <c r="B27" s="11" t="s">
        <v>156</v>
      </c>
      <c r="C27" s="90">
        <v>7</v>
      </c>
      <c r="D27" s="14">
        <f t="shared" si="3"/>
        <v>38.5</v>
      </c>
      <c r="E27" s="91">
        <f t="shared" ref="E27:E34" si="8">F26</f>
        <v>0.40590277777777778</v>
      </c>
      <c r="F27" s="91">
        <f t="shared" ref="F27:F34" si="9">E27+D27/1440</f>
        <v>0.43263888888888891</v>
      </c>
      <c r="G27" s="12">
        <v>14</v>
      </c>
      <c r="H27" s="47" t="str">
        <f>IF(A27="Jump","2 Drivers Needed","")</f>
        <v/>
      </c>
      <c r="I27" s="12"/>
      <c r="J27" s="12"/>
      <c r="K27" s="12"/>
      <c r="L27" s="12"/>
      <c r="M27" s="12"/>
      <c r="N27" s="12"/>
      <c r="O27" s="12"/>
    </row>
    <row r="28" spans="1:15" s="49" customFormat="1" x14ac:dyDescent="0.25">
      <c r="A28" s="11" t="s">
        <v>22</v>
      </c>
      <c r="B28" s="11" t="s">
        <v>157</v>
      </c>
      <c r="C28" s="90">
        <v>5</v>
      </c>
      <c r="D28" s="14">
        <f t="shared" si="3"/>
        <v>32.5</v>
      </c>
      <c r="E28" s="91">
        <f t="shared" si="8"/>
        <v>0.43263888888888891</v>
      </c>
      <c r="F28" s="91">
        <f t="shared" si="9"/>
        <v>0.45520833333333333</v>
      </c>
      <c r="G28" s="48">
        <v>9</v>
      </c>
      <c r="H28" s="47" t="str">
        <f>IF(A28="Jump","2 Drivers Needed","")</f>
        <v/>
      </c>
      <c r="I28" s="48"/>
      <c r="J28" s="48"/>
      <c r="K28" s="48"/>
      <c r="L28" s="48"/>
      <c r="M28" s="48"/>
      <c r="N28" s="48"/>
      <c r="O28" s="48"/>
    </row>
    <row r="29" spans="1:15" x14ac:dyDescent="0.25">
      <c r="A29" s="11" t="s">
        <v>22</v>
      </c>
      <c r="B29" s="11" t="s">
        <v>3</v>
      </c>
      <c r="C29" s="90">
        <v>9</v>
      </c>
      <c r="D29" s="14">
        <f t="shared" si="3"/>
        <v>58.5</v>
      </c>
      <c r="E29" s="91">
        <f t="shared" si="8"/>
        <v>0.45520833333333333</v>
      </c>
      <c r="F29" s="91">
        <f t="shared" si="9"/>
        <v>0.49583333333333335</v>
      </c>
      <c r="G29" s="12"/>
      <c r="H29" s="47" t="str">
        <f>IF(A29="Jump","2 Drivers Needed","")</f>
        <v/>
      </c>
      <c r="I29" s="12"/>
      <c r="J29" s="12"/>
      <c r="K29" s="12"/>
      <c r="L29" s="12"/>
      <c r="M29" s="12"/>
      <c r="N29" s="12"/>
      <c r="O29" s="12"/>
    </row>
    <row r="30" spans="1:15" x14ac:dyDescent="0.25">
      <c r="A30" s="114" t="s">
        <v>142</v>
      </c>
      <c r="B30" s="107" t="s">
        <v>152</v>
      </c>
      <c r="C30" s="115">
        <v>8</v>
      </c>
      <c r="D30" s="109">
        <f t="shared" si="3"/>
        <v>21</v>
      </c>
      <c r="E30" s="111">
        <f t="shared" si="8"/>
        <v>0.49583333333333335</v>
      </c>
      <c r="F30" s="111">
        <f t="shared" si="9"/>
        <v>0.51041666666666663</v>
      </c>
      <c r="G30" s="107">
        <v>10</v>
      </c>
      <c r="H30" s="113" t="str">
        <f t="shared" ref="H30:H36" si="10">IF(A30="Jump","2 Drivers Needed","")</f>
        <v/>
      </c>
      <c r="I30" s="107"/>
      <c r="J30" s="107"/>
      <c r="K30" s="107"/>
      <c r="L30" s="107"/>
      <c r="M30" s="107"/>
      <c r="N30" s="107"/>
      <c r="O30" s="107"/>
    </row>
    <row r="31" spans="1:15" x14ac:dyDescent="0.25">
      <c r="A31" s="11" t="s">
        <v>27</v>
      </c>
      <c r="B31" s="11" t="s">
        <v>180</v>
      </c>
      <c r="C31" s="90">
        <v>5</v>
      </c>
      <c r="D31" s="14">
        <f t="shared" si="3"/>
        <v>47.5</v>
      </c>
      <c r="E31" s="91">
        <f t="shared" si="8"/>
        <v>0.51041666666666663</v>
      </c>
      <c r="F31" s="91">
        <f t="shared" si="9"/>
        <v>0.54340277777777779</v>
      </c>
      <c r="G31" s="12">
        <v>7</v>
      </c>
      <c r="H31" s="47" t="str">
        <f t="shared" si="10"/>
        <v>2 Drivers Needed</v>
      </c>
      <c r="I31" s="12"/>
      <c r="J31" s="12"/>
      <c r="K31" s="12"/>
      <c r="L31" s="12"/>
      <c r="M31" s="12"/>
      <c r="N31" s="12"/>
      <c r="O31" s="12"/>
    </row>
    <row r="32" spans="1:15" x14ac:dyDescent="0.25">
      <c r="A32" s="11" t="s">
        <v>27</v>
      </c>
      <c r="B32" s="11" t="s">
        <v>68</v>
      </c>
      <c r="C32" s="90">
        <v>8</v>
      </c>
      <c r="D32" s="14">
        <f t="shared" si="3"/>
        <v>76</v>
      </c>
      <c r="E32" s="91">
        <f t="shared" si="8"/>
        <v>0.54340277777777779</v>
      </c>
      <c r="F32" s="91">
        <f t="shared" si="9"/>
        <v>0.5961805555555556</v>
      </c>
      <c r="G32" s="12"/>
      <c r="H32" s="47" t="str">
        <f t="shared" si="10"/>
        <v>2 Drivers Needed</v>
      </c>
      <c r="I32" s="12"/>
      <c r="J32" s="12"/>
      <c r="K32" s="12"/>
      <c r="L32" s="12"/>
      <c r="M32" s="12"/>
      <c r="N32" s="12"/>
      <c r="O32" s="12"/>
    </row>
    <row r="33" spans="1:15" x14ac:dyDescent="0.25">
      <c r="A33" s="114" t="s">
        <v>142</v>
      </c>
      <c r="B33" s="114" t="s">
        <v>158</v>
      </c>
      <c r="C33" s="115">
        <v>6</v>
      </c>
      <c r="D33" s="109">
        <f t="shared" si="3"/>
        <v>17</v>
      </c>
      <c r="E33" s="111">
        <f t="shared" si="8"/>
        <v>0.5961805555555556</v>
      </c>
      <c r="F33" s="111">
        <f t="shared" si="9"/>
        <v>0.60798611111111112</v>
      </c>
      <c r="G33" s="107"/>
      <c r="H33" s="113" t="str">
        <f t="shared" si="10"/>
        <v/>
      </c>
      <c r="I33" s="107"/>
      <c r="J33" s="107"/>
      <c r="K33" s="107"/>
      <c r="L33" s="107"/>
      <c r="M33" s="107"/>
      <c r="N33" s="107"/>
      <c r="O33" s="107"/>
    </row>
    <row r="34" spans="1:15" x14ac:dyDescent="0.25">
      <c r="A34" s="11" t="s">
        <v>26</v>
      </c>
      <c r="B34" s="11" t="s">
        <v>160</v>
      </c>
      <c r="C34" s="90">
        <v>7</v>
      </c>
      <c r="D34" s="14">
        <f t="shared" si="3"/>
        <v>38.5</v>
      </c>
      <c r="E34" s="91">
        <f t="shared" si="8"/>
        <v>0.60798611111111112</v>
      </c>
      <c r="F34" s="91">
        <f t="shared" si="9"/>
        <v>0.63472222222222219</v>
      </c>
      <c r="G34" s="12"/>
      <c r="H34" s="47"/>
      <c r="I34" s="12"/>
      <c r="J34" s="12"/>
      <c r="K34" s="12"/>
      <c r="L34" s="12"/>
      <c r="M34" s="12"/>
      <c r="N34" s="12"/>
      <c r="O34" s="12"/>
    </row>
    <row r="35" spans="1:15" x14ac:dyDescent="0.25">
      <c r="A35" s="126" t="s">
        <v>184</v>
      </c>
      <c r="B35" s="126" t="s">
        <v>114</v>
      </c>
      <c r="C35" s="127"/>
      <c r="D35" s="128"/>
      <c r="E35" s="129">
        <f>F34+45/1440</f>
        <v>0.66597222222222219</v>
      </c>
      <c r="F35" s="130">
        <f>E35+ 90/1440</f>
        <v>0.72847222222222219</v>
      </c>
      <c r="G35" s="131"/>
      <c r="H35" s="132" t="str">
        <f t="shared" ref="H35" si="11">IF(A35="Jump","2 Drivers Needed","")</f>
        <v/>
      </c>
      <c r="I35" s="131"/>
      <c r="J35" s="131"/>
      <c r="K35" s="131"/>
      <c r="L35" s="131"/>
      <c r="M35" s="131"/>
      <c r="N35" s="131"/>
      <c r="O35" s="131"/>
    </row>
    <row r="36" spans="1:15" s="49" customFormat="1" x14ac:dyDescent="0.25">
      <c r="A36" s="99"/>
      <c r="B36" s="82" t="s">
        <v>116</v>
      </c>
      <c r="C36" s="100"/>
      <c r="D36" s="100">
        <f t="shared" ref="D36" si="12">IF(A36="Slalom",$F$2,IF(A36="Tricks",$F$3,IF(A36="Jump",$F$4,0)))*C36</f>
        <v>0</v>
      </c>
      <c r="E36" s="101">
        <v>0.79166666666666663</v>
      </c>
      <c r="F36" s="101">
        <v>0.83333333333333337</v>
      </c>
      <c r="G36" s="106">
        <v>1</v>
      </c>
      <c r="H36" s="104" t="str">
        <f t="shared" si="10"/>
        <v/>
      </c>
      <c r="I36" s="106"/>
      <c r="J36" s="106"/>
      <c r="K36" s="106"/>
      <c r="L36" s="106"/>
      <c r="M36" s="106"/>
      <c r="N36" s="106"/>
      <c r="O36" s="106"/>
    </row>
    <row r="37" spans="1:15" s="87" customFormat="1" ht="26.25" x14ac:dyDescent="0.4">
      <c r="A37" s="134" t="s">
        <v>149</v>
      </c>
      <c r="B37" s="135"/>
      <c r="C37" s="135"/>
      <c r="D37" s="135"/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6"/>
    </row>
    <row r="38" spans="1:15" x14ac:dyDescent="0.25">
      <c r="A38" s="10" t="s">
        <v>23</v>
      </c>
      <c r="B38" s="10" t="s">
        <v>54</v>
      </c>
      <c r="C38" s="90" t="s">
        <v>24</v>
      </c>
      <c r="D38" s="90" t="s">
        <v>53</v>
      </c>
      <c r="E38" s="91" t="s">
        <v>52</v>
      </c>
      <c r="F38" s="91" t="s">
        <v>51</v>
      </c>
      <c r="G38" s="12"/>
      <c r="H38" s="13" t="s">
        <v>50</v>
      </c>
      <c r="I38" s="13" t="s">
        <v>49</v>
      </c>
      <c r="J38" s="13" t="s">
        <v>48</v>
      </c>
      <c r="K38" s="13" t="s">
        <v>47</v>
      </c>
      <c r="L38" s="13" t="s">
        <v>46</v>
      </c>
      <c r="M38" s="13" t="s">
        <v>45</v>
      </c>
      <c r="N38" s="13" t="s">
        <v>44</v>
      </c>
      <c r="O38" s="13"/>
    </row>
    <row r="39" spans="1:15" x14ac:dyDescent="0.25">
      <c r="A39" s="11" t="s">
        <v>22</v>
      </c>
      <c r="B39" s="11" t="s">
        <v>156</v>
      </c>
      <c r="C39" s="92">
        <v>7</v>
      </c>
      <c r="D39" s="14">
        <f t="shared" ref="D39:D48" si="13">IF(A39="Slalom",$F$2*C39,IF(A39="Tricks",$F$3*C39,IF(A39="Jump",$F$4*C39,IF(A39="Medals",$I$2*C39+5,0))))</f>
        <v>45.5</v>
      </c>
      <c r="E39" s="91">
        <v>0.33333333333333331</v>
      </c>
      <c r="F39" s="91">
        <f t="shared" ref="F39:F40" si="14">E39+D39/1440</f>
        <v>0.36493055555555554</v>
      </c>
      <c r="G39" s="12">
        <v>13</v>
      </c>
      <c r="H39" s="47" t="str">
        <f t="shared" ref="H39:H49" si="15">IF(A39="Jump","2 Drivers Needed","")</f>
        <v/>
      </c>
      <c r="I39" s="12"/>
      <c r="J39" s="12"/>
      <c r="K39" s="12"/>
      <c r="L39" s="12"/>
      <c r="M39" s="12"/>
      <c r="N39" s="12"/>
      <c r="O39" s="12"/>
    </row>
    <row r="40" spans="1:15" x14ac:dyDescent="0.25">
      <c r="A40" s="11" t="s">
        <v>26</v>
      </c>
      <c r="B40" s="11" t="s">
        <v>157</v>
      </c>
      <c r="C40" s="90">
        <v>5</v>
      </c>
      <c r="D40" s="14">
        <f t="shared" si="13"/>
        <v>27.5</v>
      </c>
      <c r="E40" s="91">
        <f t="shared" ref="E40" si="16">F39</f>
        <v>0.36493055555555554</v>
      </c>
      <c r="F40" s="91">
        <f t="shared" si="14"/>
        <v>0.38402777777777775</v>
      </c>
      <c r="G40" s="12"/>
      <c r="H40" s="47" t="str">
        <f t="shared" si="15"/>
        <v/>
      </c>
      <c r="I40" s="12"/>
      <c r="J40" s="12"/>
      <c r="K40" s="12"/>
      <c r="L40" s="12"/>
      <c r="M40" s="12"/>
      <c r="N40" s="12"/>
      <c r="O40" s="12"/>
    </row>
    <row r="41" spans="1:15" x14ac:dyDescent="0.25">
      <c r="A41" s="11" t="s">
        <v>22</v>
      </c>
      <c r="B41" s="11" t="s">
        <v>141</v>
      </c>
      <c r="C41" s="90">
        <v>10</v>
      </c>
      <c r="D41" s="14">
        <f t="shared" si="13"/>
        <v>65</v>
      </c>
      <c r="E41" s="91">
        <f t="shared" ref="E41:E47" si="17">F40</f>
        <v>0.38402777777777775</v>
      </c>
      <c r="F41" s="91">
        <f t="shared" ref="F41:F48" si="18">E41+D41/1440</f>
        <v>0.42916666666666664</v>
      </c>
      <c r="G41" s="12">
        <v>6</v>
      </c>
      <c r="H41" s="47" t="str">
        <f>IF(A41="Jump","2 Drivers Needed","")</f>
        <v/>
      </c>
      <c r="I41" s="12"/>
      <c r="J41" s="12"/>
      <c r="K41" s="12"/>
      <c r="L41" s="12"/>
      <c r="M41" s="12"/>
      <c r="N41" s="12"/>
      <c r="O41" s="12"/>
    </row>
    <row r="42" spans="1:15" s="49" customFormat="1" x14ac:dyDescent="0.25">
      <c r="A42" s="11" t="s">
        <v>26</v>
      </c>
      <c r="B42" s="11" t="s">
        <v>7</v>
      </c>
      <c r="C42" s="90">
        <v>10</v>
      </c>
      <c r="D42" s="14">
        <f t="shared" si="13"/>
        <v>55</v>
      </c>
      <c r="E42" s="91">
        <f t="shared" si="17"/>
        <v>0.42916666666666664</v>
      </c>
      <c r="F42" s="91">
        <f t="shared" si="18"/>
        <v>0.46736111111111112</v>
      </c>
      <c r="G42" s="48">
        <v>11</v>
      </c>
      <c r="H42" s="47" t="str">
        <f>IF(A42="Jump","2 Drivers Needed","")</f>
        <v/>
      </c>
      <c r="I42" s="48"/>
      <c r="J42" s="48"/>
      <c r="K42" s="48"/>
      <c r="L42" s="48"/>
      <c r="M42" s="48"/>
      <c r="N42" s="48"/>
      <c r="O42" s="48"/>
    </row>
    <row r="43" spans="1:15" s="49" customFormat="1" x14ac:dyDescent="0.25">
      <c r="A43" s="11" t="s">
        <v>22</v>
      </c>
      <c r="B43" s="11" t="s">
        <v>6</v>
      </c>
      <c r="C43" s="90">
        <v>12</v>
      </c>
      <c r="D43" s="14">
        <f>IF(A43="Slalom",$F$2*C43,IF(A43="Tricks",$F$3*C43,IF(A43="Jump",$F$4*C43,IF(A43="Medals",$I$2*C43+5,0))))</f>
        <v>78</v>
      </c>
      <c r="E43" s="91">
        <f t="shared" si="17"/>
        <v>0.46736111111111112</v>
      </c>
      <c r="F43" s="91">
        <f>E43+D43/1440</f>
        <v>0.52152777777777781</v>
      </c>
      <c r="G43" s="48"/>
      <c r="H43" s="47" t="str">
        <f t="shared" ref="H43:H47" si="19">IF(A43="Jump","2 Drivers Needed","")</f>
        <v/>
      </c>
      <c r="I43" s="48"/>
      <c r="J43" s="48"/>
      <c r="K43" s="48"/>
      <c r="L43" s="48"/>
      <c r="M43" s="48"/>
      <c r="N43" s="48"/>
      <c r="O43" s="48"/>
    </row>
    <row r="44" spans="1:15" x14ac:dyDescent="0.25">
      <c r="A44" s="114" t="s">
        <v>142</v>
      </c>
      <c r="B44" s="114" t="s">
        <v>159</v>
      </c>
      <c r="C44" s="116">
        <v>9</v>
      </c>
      <c r="D44" s="109">
        <f t="shared" ref="D44:D47" si="20">IF(A44="Slalom",$F$2*C44,IF(A44="Tricks",$F$3*C44,IF(A44="Jump",$F$4*C44,IF(A44="Medals",$I$2*C44+5,0))))</f>
        <v>23</v>
      </c>
      <c r="E44" s="111">
        <f t="shared" si="17"/>
        <v>0.52152777777777781</v>
      </c>
      <c r="F44" s="111">
        <f t="shared" si="18"/>
        <v>0.53750000000000009</v>
      </c>
      <c r="G44" s="107">
        <v>2</v>
      </c>
      <c r="H44" s="113" t="str">
        <f t="shared" si="19"/>
        <v/>
      </c>
      <c r="I44" s="107"/>
      <c r="J44" s="107"/>
      <c r="K44" s="107"/>
      <c r="L44" s="107"/>
      <c r="M44" s="107"/>
      <c r="N44" s="107"/>
      <c r="O44" s="107"/>
    </row>
    <row r="45" spans="1:15" x14ac:dyDescent="0.25">
      <c r="A45" s="11" t="s">
        <v>26</v>
      </c>
      <c r="B45" s="11" t="s">
        <v>161</v>
      </c>
      <c r="C45" s="90">
        <v>8</v>
      </c>
      <c r="D45" s="14">
        <f t="shared" si="20"/>
        <v>44</v>
      </c>
      <c r="E45" s="91">
        <f t="shared" si="17"/>
        <v>0.53750000000000009</v>
      </c>
      <c r="F45" s="91">
        <f t="shared" ref="F45" si="21">E45+D45/1440</f>
        <v>0.56805555555555565</v>
      </c>
      <c r="G45" s="12"/>
      <c r="H45" s="47" t="str">
        <f t="shared" si="19"/>
        <v/>
      </c>
      <c r="I45" s="12"/>
      <c r="J45" s="12"/>
      <c r="K45" s="12"/>
      <c r="L45" s="12"/>
      <c r="M45" s="12"/>
      <c r="N45" s="12"/>
      <c r="O45" s="12"/>
    </row>
    <row r="46" spans="1:15" x14ac:dyDescent="0.25">
      <c r="A46" s="11" t="s">
        <v>26</v>
      </c>
      <c r="B46" s="11" t="s">
        <v>165</v>
      </c>
      <c r="C46" s="90">
        <v>8</v>
      </c>
      <c r="D46" s="14">
        <f t="shared" si="20"/>
        <v>44</v>
      </c>
      <c r="E46" s="91">
        <f t="shared" si="17"/>
        <v>0.56805555555555565</v>
      </c>
      <c r="F46" s="91">
        <f>E46+D46/1440</f>
        <v>0.5986111111111112</v>
      </c>
      <c r="G46" s="12"/>
      <c r="H46" s="47" t="str">
        <f t="shared" si="19"/>
        <v/>
      </c>
      <c r="I46" s="12"/>
      <c r="J46" s="12"/>
      <c r="K46" s="12"/>
      <c r="L46" s="12"/>
      <c r="M46" s="12"/>
      <c r="N46" s="12"/>
      <c r="O46" s="12"/>
    </row>
    <row r="47" spans="1:15" x14ac:dyDescent="0.25">
      <c r="A47" s="11" t="s">
        <v>26</v>
      </c>
      <c r="B47" s="11" t="s">
        <v>3</v>
      </c>
      <c r="C47" s="90">
        <v>9</v>
      </c>
      <c r="D47" s="14">
        <f t="shared" si="20"/>
        <v>49.5</v>
      </c>
      <c r="E47" s="91">
        <f t="shared" si="17"/>
        <v>0.5986111111111112</v>
      </c>
      <c r="F47" s="91">
        <f>E47+D47/1440</f>
        <v>0.63298611111111125</v>
      </c>
      <c r="G47" s="12"/>
      <c r="H47" s="47" t="str">
        <f t="shared" si="19"/>
        <v/>
      </c>
      <c r="I47" s="12"/>
      <c r="J47" s="12"/>
      <c r="K47" s="12"/>
      <c r="L47" s="12"/>
      <c r="M47" s="12"/>
      <c r="N47" s="12"/>
      <c r="O47" s="12"/>
    </row>
    <row r="48" spans="1:15" s="49" customFormat="1" x14ac:dyDescent="0.25">
      <c r="A48" s="114" t="s">
        <v>142</v>
      </c>
      <c r="B48" s="114" t="s">
        <v>162</v>
      </c>
      <c r="C48" s="115">
        <v>6</v>
      </c>
      <c r="D48" s="109">
        <f t="shared" si="13"/>
        <v>17</v>
      </c>
      <c r="E48" s="111">
        <f>F47</f>
        <v>0.63298611111111125</v>
      </c>
      <c r="F48" s="111">
        <f t="shared" si="18"/>
        <v>0.64479166666666676</v>
      </c>
      <c r="G48" s="112">
        <v>15</v>
      </c>
      <c r="H48" s="113" t="str">
        <f t="shared" si="15"/>
        <v/>
      </c>
      <c r="I48" s="112"/>
      <c r="J48" s="112"/>
      <c r="K48" s="112"/>
      <c r="L48" s="112"/>
      <c r="M48" s="112"/>
      <c r="N48" s="112"/>
      <c r="O48" s="112"/>
    </row>
    <row r="49" spans="1:15" s="49" customFormat="1" x14ac:dyDescent="0.25">
      <c r="A49" s="126" t="s">
        <v>184</v>
      </c>
      <c r="B49" s="126" t="s">
        <v>114</v>
      </c>
      <c r="C49" s="127"/>
      <c r="D49" s="128"/>
      <c r="E49" s="129">
        <f>F48+45/1440</f>
        <v>0.67604166666666676</v>
      </c>
      <c r="F49" s="130">
        <f>E49+ 90/1440</f>
        <v>0.73854166666666676</v>
      </c>
      <c r="G49" s="131"/>
      <c r="H49" s="132" t="str">
        <f t="shared" si="15"/>
        <v/>
      </c>
      <c r="I49" s="131"/>
      <c r="J49" s="131"/>
      <c r="K49" s="131"/>
      <c r="L49" s="131"/>
      <c r="M49" s="131"/>
      <c r="N49" s="131"/>
      <c r="O49" s="131"/>
    </row>
    <row r="50" spans="1:15" s="87" customFormat="1" ht="26.25" x14ac:dyDescent="0.4">
      <c r="A50" s="134" t="s">
        <v>150</v>
      </c>
      <c r="B50" s="135"/>
      <c r="C50" s="135"/>
      <c r="D50" s="135"/>
      <c r="E50" s="135"/>
      <c r="F50" s="135"/>
      <c r="G50" s="135"/>
      <c r="H50" s="135"/>
      <c r="I50" s="135"/>
      <c r="J50" s="135"/>
      <c r="K50" s="135"/>
      <c r="L50" s="135"/>
      <c r="M50" s="135"/>
      <c r="N50" s="135"/>
      <c r="O50" s="136"/>
    </row>
    <row r="51" spans="1:15" x14ac:dyDescent="0.25">
      <c r="A51" s="10" t="s">
        <v>23</v>
      </c>
      <c r="B51" s="11" t="s">
        <v>54</v>
      </c>
      <c r="C51" s="90" t="s">
        <v>24</v>
      </c>
      <c r="D51" s="90" t="s">
        <v>53</v>
      </c>
      <c r="E51" s="91" t="s">
        <v>52</v>
      </c>
      <c r="F51" s="91" t="s">
        <v>51</v>
      </c>
      <c r="G51" s="12"/>
      <c r="H51" s="13" t="s">
        <v>50</v>
      </c>
      <c r="I51" s="13" t="s">
        <v>49</v>
      </c>
      <c r="J51" s="13" t="s">
        <v>48</v>
      </c>
      <c r="K51" s="13" t="s">
        <v>47</v>
      </c>
      <c r="L51" s="13" t="s">
        <v>46</v>
      </c>
      <c r="M51" s="13" t="s">
        <v>45</v>
      </c>
      <c r="N51" s="13" t="s">
        <v>44</v>
      </c>
      <c r="O51" s="13"/>
    </row>
    <row r="52" spans="1:15" x14ac:dyDescent="0.25">
      <c r="A52" s="11" t="s">
        <v>22</v>
      </c>
      <c r="B52" s="11" t="s">
        <v>155</v>
      </c>
      <c r="C52" s="90">
        <v>9</v>
      </c>
      <c r="D52" s="14">
        <f t="shared" ref="D52:D59" si="22">IF(A52="Slalom",$F$2*C52,IF(A52="Tricks",$F$3*C52,IF(A52="Jump",$F$4*C52,IF(A52="Medals",$I$2*C52+5,0))))</f>
        <v>58.5</v>
      </c>
      <c r="E52" s="91">
        <v>0.33333333333333331</v>
      </c>
      <c r="F52" s="91">
        <f t="shared" ref="F52:F59" si="23">E52+D52/1440</f>
        <v>0.37395833333333334</v>
      </c>
      <c r="G52" s="12"/>
      <c r="H52" s="47" t="str">
        <f>IF(A45="Jump","2 Drivers Needed","")</f>
        <v/>
      </c>
      <c r="I52" s="12"/>
      <c r="J52" s="12"/>
      <c r="K52" s="12"/>
      <c r="L52" s="12"/>
      <c r="M52" s="12"/>
      <c r="N52" s="12"/>
      <c r="O52" s="12"/>
    </row>
    <row r="53" spans="1:15" s="49" customFormat="1" x14ac:dyDescent="0.25">
      <c r="A53" s="107" t="s">
        <v>142</v>
      </c>
      <c r="B53" s="107" t="s">
        <v>163</v>
      </c>
      <c r="C53" s="108">
        <v>3</v>
      </c>
      <c r="D53" s="109">
        <f t="shared" si="22"/>
        <v>11</v>
      </c>
      <c r="E53" s="111">
        <f>F52</f>
        <v>0.37395833333333334</v>
      </c>
      <c r="F53" s="111">
        <f t="shared" si="23"/>
        <v>0.3815972222222222</v>
      </c>
      <c r="G53" s="112"/>
      <c r="H53" s="113" t="str">
        <f>IF(A46="Jump","2 Drivers Needed","")</f>
        <v/>
      </c>
      <c r="I53" s="112"/>
      <c r="J53" s="112"/>
      <c r="K53" s="112"/>
      <c r="L53" s="112"/>
      <c r="M53" s="112"/>
      <c r="N53" s="112"/>
      <c r="O53" s="112"/>
    </row>
    <row r="54" spans="1:15" x14ac:dyDescent="0.25">
      <c r="A54" s="11" t="s">
        <v>27</v>
      </c>
      <c r="B54" s="11" t="s">
        <v>164</v>
      </c>
      <c r="C54" s="90">
        <v>5</v>
      </c>
      <c r="D54" s="14">
        <f t="shared" si="22"/>
        <v>47.5</v>
      </c>
      <c r="E54" s="91">
        <f t="shared" ref="E54:E60" si="24">F53</f>
        <v>0.3815972222222222</v>
      </c>
      <c r="F54" s="91">
        <f t="shared" si="23"/>
        <v>0.4145833333333333</v>
      </c>
      <c r="G54" s="12">
        <v>6</v>
      </c>
      <c r="H54" s="47" t="str">
        <f t="shared" ref="H54:H55" si="25">IF(A54="Jump","2 Drivers Needed","")</f>
        <v>2 Drivers Needed</v>
      </c>
      <c r="I54" s="12"/>
      <c r="J54" s="12"/>
      <c r="K54" s="12"/>
      <c r="L54" s="12"/>
      <c r="M54" s="12"/>
      <c r="N54" s="12"/>
      <c r="O54" s="12"/>
    </row>
    <row r="55" spans="1:15" x14ac:dyDescent="0.25">
      <c r="A55" s="11" t="s">
        <v>27</v>
      </c>
      <c r="B55" s="11" t="s">
        <v>161</v>
      </c>
      <c r="C55" s="90">
        <v>7</v>
      </c>
      <c r="D55" s="14">
        <f t="shared" si="22"/>
        <v>66.5</v>
      </c>
      <c r="E55" s="91">
        <f t="shared" si="24"/>
        <v>0.4145833333333333</v>
      </c>
      <c r="F55" s="91">
        <f t="shared" si="23"/>
        <v>0.46076388888888886</v>
      </c>
      <c r="G55" s="12">
        <v>2</v>
      </c>
      <c r="H55" s="47" t="str">
        <f t="shared" si="25"/>
        <v>2 Drivers Needed</v>
      </c>
      <c r="I55" s="12"/>
      <c r="J55" s="12"/>
      <c r="K55" s="12"/>
      <c r="L55" s="12"/>
      <c r="M55" s="12"/>
      <c r="N55" s="12"/>
      <c r="O55" s="12"/>
    </row>
    <row r="56" spans="1:15" x14ac:dyDescent="0.25">
      <c r="A56" s="11" t="s">
        <v>27</v>
      </c>
      <c r="B56" s="11" t="s">
        <v>165</v>
      </c>
      <c r="C56" s="92">
        <v>6</v>
      </c>
      <c r="D56" s="14">
        <f t="shared" si="22"/>
        <v>57</v>
      </c>
      <c r="E56" s="91">
        <f t="shared" si="24"/>
        <v>0.46076388888888886</v>
      </c>
      <c r="F56" s="91">
        <f t="shared" si="23"/>
        <v>0.50034722222222217</v>
      </c>
      <c r="G56" s="12">
        <v>13</v>
      </c>
      <c r="H56" s="47" t="str">
        <f>IF(A56="Jump","2 Drivers Needed","")</f>
        <v>2 Drivers Needed</v>
      </c>
      <c r="I56" s="12"/>
      <c r="J56" s="12"/>
      <c r="K56" s="12"/>
      <c r="L56" s="12"/>
      <c r="M56" s="12"/>
      <c r="N56" s="12"/>
      <c r="O56" s="12"/>
    </row>
    <row r="57" spans="1:15" s="49" customFormat="1" x14ac:dyDescent="0.25">
      <c r="A57" s="107" t="s">
        <v>142</v>
      </c>
      <c r="B57" s="107" t="s">
        <v>166</v>
      </c>
      <c r="C57" s="108">
        <v>3</v>
      </c>
      <c r="D57" s="109">
        <f t="shared" si="22"/>
        <v>11</v>
      </c>
      <c r="E57" s="111">
        <f t="shared" si="24"/>
        <v>0.50034722222222217</v>
      </c>
      <c r="F57" s="111">
        <f t="shared" si="23"/>
        <v>0.50798611111111103</v>
      </c>
      <c r="G57" s="112">
        <v>14</v>
      </c>
      <c r="H57" s="113" t="str">
        <f t="shared" ref="H57:H60" si="26">IF(A57="Jump","2 Drivers Needed","")</f>
        <v/>
      </c>
      <c r="I57" s="112"/>
      <c r="J57" s="112"/>
      <c r="K57" s="112"/>
      <c r="L57" s="112"/>
      <c r="M57" s="112"/>
      <c r="N57" s="112"/>
      <c r="O57" s="112"/>
    </row>
    <row r="58" spans="1:15" x14ac:dyDescent="0.25">
      <c r="A58" s="12" t="s">
        <v>22</v>
      </c>
      <c r="B58" s="12" t="s">
        <v>164</v>
      </c>
      <c r="C58" s="97">
        <v>9</v>
      </c>
      <c r="D58" s="97">
        <f t="shared" si="22"/>
        <v>58.5</v>
      </c>
      <c r="E58" s="91">
        <f t="shared" si="24"/>
        <v>0.50798611111111103</v>
      </c>
      <c r="F58" s="91">
        <f t="shared" si="23"/>
        <v>0.54861111111111105</v>
      </c>
      <c r="G58" s="12"/>
      <c r="H58" s="47" t="str">
        <f t="shared" si="26"/>
        <v/>
      </c>
      <c r="I58" s="12"/>
      <c r="J58" s="12"/>
      <c r="K58" s="12"/>
      <c r="L58" s="12"/>
      <c r="M58" s="12"/>
      <c r="N58" s="12"/>
      <c r="O58" s="12"/>
    </row>
    <row r="59" spans="1:15" x14ac:dyDescent="0.25">
      <c r="A59" s="11" t="s">
        <v>22</v>
      </c>
      <c r="B59" s="11" t="s">
        <v>161</v>
      </c>
      <c r="C59" s="88">
        <v>8</v>
      </c>
      <c r="D59" s="14">
        <f t="shared" si="22"/>
        <v>52</v>
      </c>
      <c r="E59" s="91">
        <f t="shared" si="24"/>
        <v>0.54861111111111105</v>
      </c>
      <c r="F59" s="91">
        <f t="shared" si="23"/>
        <v>0.58472222222222214</v>
      </c>
      <c r="G59" s="12"/>
      <c r="H59" s="47" t="str">
        <f t="shared" si="26"/>
        <v/>
      </c>
      <c r="I59" s="12"/>
      <c r="J59" s="12"/>
      <c r="K59" s="12"/>
      <c r="L59" s="12"/>
      <c r="M59" s="12"/>
      <c r="N59" s="12"/>
      <c r="O59" s="12"/>
    </row>
    <row r="60" spans="1:15" s="49" customFormat="1" x14ac:dyDescent="0.25">
      <c r="A60" s="11" t="s">
        <v>22</v>
      </c>
      <c r="B60" s="11" t="s">
        <v>165</v>
      </c>
      <c r="C60" s="88">
        <v>8</v>
      </c>
      <c r="D60" s="14">
        <f t="shared" ref="D60" si="27">IF(A60="Slalom",$F$2*C60,IF(A60="Tricks",$F$3*C60,IF(A60="Jump",$F$4*C60,IF(A60="Medals",$I$2*C60+5,0))))</f>
        <v>52</v>
      </c>
      <c r="E60" s="91">
        <f t="shared" si="24"/>
        <v>0.58472222222222214</v>
      </c>
      <c r="F60" s="91">
        <f t="shared" ref="F60" si="28">E60+D60/1440</f>
        <v>0.62083333333333324</v>
      </c>
      <c r="G60" s="48">
        <v>15</v>
      </c>
      <c r="H60" s="47" t="str">
        <f t="shared" si="26"/>
        <v/>
      </c>
      <c r="I60" s="48"/>
      <c r="J60" s="48"/>
      <c r="K60" s="48"/>
      <c r="L60" s="48"/>
      <c r="M60" s="48"/>
      <c r="N60" s="48"/>
      <c r="O60" s="48"/>
    </row>
    <row r="61" spans="1:15" s="87" customFormat="1" ht="26.25" x14ac:dyDescent="0.4">
      <c r="A61" s="134" t="s">
        <v>151</v>
      </c>
      <c r="B61" s="135"/>
      <c r="C61" s="135"/>
      <c r="D61" s="135"/>
      <c r="E61" s="135"/>
      <c r="F61" s="135"/>
      <c r="G61" s="135"/>
      <c r="H61" s="135"/>
      <c r="I61" s="135"/>
      <c r="J61" s="135"/>
      <c r="K61" s="135"/>
      <c r="L61" s="135"/>
      <c r="M61" s="135"/>
      <c r="N61" s="135"/>
      <c r="O61" s="136"/>
    </row>
    <row r="62" spans="1:15" x14ac:dyDescent="0.25">
      <c r="A62" s="10" t="s">
        <v>23</v>
      </c>
      <c r="B62" s="10" t="s">
        <v>54</v>
      </c>
      <c r="C62" s="90" t="s">
        <v>24</v>
      </c>
      <c r="D62" s="90" t="s">
        <v>53</v>
      </c>
      <c r="E62" s="91" t="s">
        <v>52</v>
      </c>
      <c r="F62" s="91" t="s">
        <v>51</v>
      </c>
      <c r="G62" s="12"/>
      <c r="H62" s="13" t="s">
        <v>50</v>
      </c>
      <c r="I62" s="13" t="s">
        <v>49</v>
      </c>
      <c r="J62" s="13" t="s">
        <v>48</v>
      </c>
      <c r="K62" s="13" t="s">
        <v>47</v>
      </c>
      <c r="L62" s="13" t="s">
        <v>46</v>
      </c>
      <c r="M62" s="13" t="s">
        <v>45</v>
      </c>
      <c r="N62" s="13" t="s">
        <v>44</v>
      </c>
      <c r="O62" s="13"/>
    </row>
    <row r="63" spans="1:15" x14ac:dyDescent="0.25">
      <c r="A63" s="117" t="s">
        <v>26</v>
      </c>
      <c r="B63" s="117" t="s">
        <v>172</v>
      </c>
      <c r="C63" s="118">
        <v>5</v>
      </c>
      <c r="D63" s="119">
        <f t="shared" ref="D63:D80" si="29">IF(A63="Slalom",$F$2*C63,IF(A63="Tricks",$F$3*C63,IF(A63="Jump",$F$4*C63,IF(A63="Medals",$I$2*C63+5,0))))</f>
        <v>27.5</v>
      </c>
      <c r="E63" s="120">
        <v>0.41666666666666669</v>
      </c>
      <c r="F63" s="120">
        <f t="shared" ref="F63:F80" si="30">E63+D63/1440</f>
        <v>0.4357638888888889</v>
      </c>
      <c r="G63" s="121"/>
      <c r="H63" s="124" t="str">
        <f t="shared" ref="H63:H66" si="31">IF(A63="Jump","2 Drivers Needed","")</f>
        <v/>
      </c>
      <c r="I63" s="122"/>
      <c r="J63" s="122"/>
      <c r="K63" s="122"/>
      <c r="L63" s="122"/>
      <c r="M63" s="122"/>
      <c r="N63" s="122"/>
      <c r="O63" s="122"/>
    </row>
    <row r="64" spans="1:15" x14ac:dyDescent="0.25">
      <c r="A64" s="117" t="s">
        <v>26</v>
      </c>
      <c r="B64" s="117" t="s">
        <v>173</v>
      </c>
      <c r="C64" s="118">
        <v>5</v>
      </c>
      <c r="D64" s="119">
        <f t="shared" si="29"/>
        <v>27.5</v>
      </c>
      <c r="E64" s="120">
        <f>F63</f>
        <v>0.4357638888888889</v>
      </c>
      <c r="F64" s="120">
        <f t="shared" si="30"/>
        <v>0.4548611111111111</v>
      </c>
      <c r="G64" s="121"/>
      <c r="H64" s="124" t="str">
        <f t="shared" si="31"/>
        <v/>
      </c>
      <c r="I64" s="122"/>
      <c r="J64" s="122"/>
      <c r="K64" s="122"/>
      <c r="L64" s="122"/>
      <c r="M64" s="122"/>
      <c r="N64" s="122"/>
      <c r="O64" s="122"/>
    </row>
    <row r="65" spans="1:15" s="49" customFormat="1" x14ac:dyDescent="0.25">
      <c r="A65" s="117" t="s">
        <v>22</v>
      </c>
      <c r="B65" s="117" t="s">
        <v>172</v>
      </c>
      <c r="C65" s="118">
        <v>5</v>
      </c>
      <c r="D65" s="119">
        <f>IF(A65="Slalom",$F$2*C65,IF(A65="Tricks",$F$3*C65,IF(A65="Jump",$F$4*C65,IF(A65="Medals",$I$2*C65+5,0))))</f>
        <v>32.5</v>
      </c>
      <c r="E65" s="120">
        <f t="shared" ref="E65:E80" si="32">F64</f>
        <v>0.4548611111111111</v>
      </c>
      <c r="F65" s="120">
        <f t="shared" si="30"/>
        <v>0.47743055555555552</v>
      </c>
      <c r="G65" s="123"/>
      <c r="H65" s="124" t="str">
        <f t="shared" si="31"/>
        <v/>
      </c>
      <c r="I65" s="123"/>
      <c r="J65" s="123"/>
      <c r="K65" s="123"/>
      <c r="L65" s="123"/>
      <c r="M65" s="123"/>
      <c r="N65" s="123"/>
      <c r="O65" s="123"/>
    </row>
    <row r="66" spans="1:15" s="49" customFormat="1" x14ac:dyDescent="0.25">
      <c r="A66" s="117" t="s">
        <v>22</v>
      </c>
      <c r="B66" s="117" t="s">
        <v>173</v>
      </c>
      <c r="C66" s="118">
        <v>5</v>
      </c>
      <c r="D66" s="119">
        <f>IF(A66="Slalom",$F$2*C66,IF(A66="Tricks",$F$3*C66,IF(A66="Jump",$F$4*C66,IF(A66="Medals",$I$2*C66+5,0))))</f>
        <v>32.5</v>
      </c>
      <c r="E66" s="120">
        <f t="shared" si="32"/>
        <v>0.47743055555555552</v>
      </c>
      <c r="F66" s="120">
        <f t="shared" si="30"/>
        <v>0.49999999999999994</v>
      </c>
      <c r="G66" s="123"/>
      <c r="H66" s="124" t="str">
        <f t="shared" si="31"/>
        <v/>
      </c>
      <c r="I66" s="123"/>
      <c r="J66" s="123"/>
      <c r="K66" s="123"/>
      <c r="L66" s="123"/>
      <c r="M66" s="123"/>
      <c r="N66" s="123"/>
      <c r="O66" s="123"/>
    </row>
    <row r="67" spans="1:15" s="49" customFormat="1" x14ac:dyDescent="0.25">
      <c r="A67" s="114" t="s">
        <v>142</v>
      </c>
      <c r="B67" s="114" t="s">
        <v>167</v>
      </c>
      <c r="C67" s="115">
        <v>6</v>
      </c>
      <c r="D67" s="109">
        <f>IF(A67="Slalom",$F$2*C67,IF(A67="Tricks",$F$3*C67,IF(A67="Jump",$F$4*C67,IF(A67="Medals",$I$2*C67+5,0))))</f>
        <v>17</v>
      </c>
      <c r="E67" s="111">
        <f t="shared" si="32"/>
        <v>0.49999999999999994</v>
      </c>
      <c r="F67" s="111">
        <f t="shared" si="30"/>
        <v>0.51180555555555551</v>
      </c>
      <c r="G67" s="112">
        <v>9</v>
      </c>
      <c r="H67" s="113" t="str">
        <f>IF(A67="Jump","2 Drivers Needed","")</f>
        <v/>
      </c>
      <c r="I67" s="112"/>
      <c r="J67" s="112"/>
      <c r="K67" s="112"/>
      <c r="L67" s="112"/>
      <c r="M67" s="112"/>
      <c r="N67" s="112"/>
      <c r="O67" s="112"/>
    </row>
    <row r="68" spans="1:15" x14ac:dyDescent="0.25">
      <c r="A68" s="11" t="s">
        <v>26</v>
      </c>
      <c r="B68" s="10" t="s">
        <v>43</v>
      </c>
      <c r="C68" s="90">
        <v>8</v>
      </c>
      <c r="D68" s="14">
        <f t="shared" si="29"/>
        <v>44</v>
      </c>
      <c r="E68" s="91">
        <f t="shared" si="32"/>
        <v>0.51180555555555551</v>
      </c>
      <c r="F68" s="91">
        <f t="shared" si="30"/>
        <v>0.54236111111111107</v>
      </c>
      <c r="G68" s="12"/>
      <c r="H68" s="47" t="str">
        <f t="shared" ref="H68:H79" si="33">IF(A68="Jump","2 Drivers Needed","")</f>
        <v/>
      </c>
      <c r="I68" s="13"/>
      <c r="J68" s="13"/>
      <c r="K68" s="13"/>
      <c r="L68" s="13"/>
      <c r="M68" s="13"/>
      <c r="N68" s="13"/>
      <c r="O68" s="13"/>
    </row>
    <row r="69" spans="1:15" s="49" customFormat="1" x14ac:dyDescent="0.25">
      <c r="A69" s="114" t="s">
        <v>142</v>
      </c>
      <c r="B69" s="114" t="s">
        <v>174</v>
      </c>
      <c r="C69" s="115">
        <v>2</v>
      </c>
      <c r="D69" s="109">
        <f t="shared" si="29"/>
        <v>9</v>
      </c>
      <c r="E69" s="111">
        <f t="shared" si="32"/>
        <v>0.54236111111111107</v>
      </c>
      <c r="F69" s="111">
        <f t="shared" si="30"/>
        <v>0.54861111111111105</v>
      </c>
      <c r="G69" s="112"/>
      <c r="H69" s="113" t="str">
        <f>IF(A69="Jump","2 Drivers Needed","")</f>
        <v/>
      </c>
      <c r="I69" s="112"/>
      <c r="J69" s="112"/>
      <c r="K69" s="112"/>
      <c r="L69" s="112"/>
      <c r="M69" s="112"/>
      <c r="N69" s="112"/>
      <c r="O69" s="112"/>
    </row>
    <row r="70" spans="1:15" s="49" customFormat="1" x14ac:dyDescent="0.25">
      <c r="A70" s="10" t="s">
        <v>26</v>
      </c>
      <c r="B70" s="10" t="s">
        <v>42</v>
      </c>
      <c r="C70" s="90">
        <v>13</v>
      </c>
      <c r="D70" s="14">
        <f>IF(A70="Slalom",$F$2*C70,IF(A70="Tricks",$F$3*C70,IF(A70="Jump",$F$4*C70,IF(A70="Medals",$I$2*C70+5,0))))</f>
        <v>71.5</v>
      </c>
      <c r="E70" s="91">
        <f t="shared" si="32"/>
        <v>0.54861111111111105</v>
      </c>
      <c r="F70" s="91">
        <f t="shared" si="30"/>
        <v>0.59826388888888882</v>
      </c>
      <c r="G70" s="48">
        <v>9</v>
      </c>
      <c r="H70" s="47" t="str">
        <f>IF(A70="Jump","2 Drivers Needed","")</f>
        <v/>
      </c>
      <c r="I70" s="48"/>
      <c r="J70" s="48"/>
      <c r="K70" s="48"/>
      <c r="L70" s="48"/>
      <c r="M70" s="48"/>
      <c r="N70" s="48"/>
      <c r="O70" s="48"/>
    </row>
    <row r="71" spans="1:15" s="49" customFormat="1" x14ac:dyDescent="0.25">
      <c r="A71" s="114" t="s">
        <v>142</v>
      </c>
      <c r="B71" s="114" t="s">
        <v>183</v>
      </c>
      <c r="C71" s="115">
        <v>2</v>
      </c>
      <c r="D71" s="109">
        <f t="shared" ref="D71" si="34">IF(A71="Slalom",$F$2*C71,IF(A71="Tricks",$F$3*C71,IF(A71="Jump",$F$4*C71,IF(A71="Medals",$I$2*C71+5,0))))</f>
        <v>9</v>
      </c>
      <c r="E71" s="111">
        <f t="shared" si="32"/>
        <v>0.59826388888888882</v>
      </c>
      <c r="F71" s="111">
        <f t="shared" si="30"/>
        <v>0.6045138888888888</v>
      </c>
      <c r="G71" s="112"/>
      <c r="H71" s="113" t="str">
        <f>IF(A71="Jump","2 Drivers Needed","")</f>
        <v/>
      </c>
      <c r="I71" s="112"/>
      <c r="J71" s="112"/>
      <c r="K71" s="112"/>
      <c r="L71" s="112"/>
      <c r="M71" s="112"/>
      <c r="N71" s="112"/>
      <c r="O71" s="112"/>
    </row>
    <row r="72" spans="1:15" x14ac:dyDescent="0.25">
      <c r="A72" s="117" t="s">
        <v>27</v>
      </c>
      <c r="B72" s="117" t="s">
        <v>176</v>
      </c>
      <c r="C72" s="118">
        <v>8</v>
      </c>
      <c r="D72" s="119">
        <f>IF(A72="Slalom",$F$2*C72,IF(A72="Tricks",$F$3*C72,IF(A72="Jump",$F$4*C72,IF(A72="Medals",$I$2*C72+5,0))))</f>
        <v>76</v>
      </c>
      <c r="E72" s="120">
        <f t="shared" si="32"/>
        <v>0.6045138888888888</v>
      </c>
      <c r="F72" s="120">
        <f t="shared" si="30"/>
        <v>0.65729166666666661</v>
      </c>
      <c r="G72" s="121"/>
      <c r="H72" s="124" t="str">
        <f>IF(A72="Jump","2 Drivers Needed","")</f>
        <v>2 Drivers Needed</v>
      </c>
      <c r="I72" s="121"/>
      <c r="J72" s="121"/>
      <c r="K72" s="121"/>
      <c r="L72" s="121"/>
      <c r="M72" s="121"/>
      <c r="N72" s="121"/>
      <c r="O72" s="121"/>
    </row>
    <row r="73" spans="1:15" x14ac:dyDescent="0.25">
      <c r="A73" s="10" t="s">
        <v>22</v>
      </c>
      <c r="B73" s="10" t="s">
        <v>43</v>
      </c>
      <c r="C73" s="90">
        <v>8</v>
      </c>
      <c r="D73" s="14">
        <f t="shared" si="29"/>
        <v>52</v>
      </c>
      <c r="E73" s="91">
        <f t="shared" si="32"/>
        <v>0.65729166666666661</v>
      </c>
      <c r="F73" s="91">
        <f t="shared" si="30"/>
        <v>0.6934027777777777</v>
      </c>
      <c r="G73" s="12"/>
      <c r="H73" s="47" t="str">
        <f t="shared" si="33"/>
        <v/>
      </c>
      <c r="I73" s="12"/>
      <c r="J73" s="12"/>
      <c r="K73" s="12"/>
      <c r="L73" s="12"/>
      <c r="M73" s="12"/>
      <c r="N73" s="12"/>
      <c r="O73" s="12"/>
    </row>
    <row r="74" spans="1:15" s="49" customFormat="1" x14ac:dyDescent="0.25">
      <c r="A74" s="11" t="s">
        <v>22</v>
      </c>
      <c r="B74" s="10" t="s">
        <v>42</v>
      </c>
      <c r="C74" s="90">
        <v>13</v>
      </c>
      <c r="D74" s="14">
        <f t="shared" si="29"/>
        <v>84.5</v>
      </c>
      <c r="E74" s="91">
        <f t="shared" si="32"/>
        <v>0.6934027777777777</v>
      </c>
      <c r="F74" s="91">
        <f t="shared" si="30"/>
        <v>0.75208333333333321</v>
      </c>
      <c r="G74" s="48"/>
      <c r="H74" s="47" t="str">
        <f t="shared" si="33"/>
        <v/>
      </c>
      <c r="I74" s="48"/>
      <c r="J74" s="48"/>
      <c r="K74" s="48"/>
      <c r="L74" s="48"/>
      <c r="M74" s="48"/>
      <c r="N74" s="48"/>
      <c r="O74" s="48"/>
    </row>
    <row r="75" spans="1:15" s="49" customFormat="1" x14ac:dyDescent="0.25">
      <c r="A75" s="114" t="s">
        <v>142</v>
      </c>
      <c r="B75" s="114" t="s">
        <v>175</v>
      </c>
      <c r="C75" s="125">
        <v>6</v>
      </c>
      <c r="D75" s="109">
        <f t="shared" si="29"/>
        <v>17</v>
      </c>
      <c r="E75" s="111">
        <f t="shared" si="32"/>
        <v>0.75208333333333321</v>
      </c>
      <c r="F75" s="111">
        <f t="shared" si="30"/>
        <v>0.76388888888888873</v>
      </c>
      <c r="G75" s="112"/>
      <c r="H75" s="113" t="str">
        <f>IF(A75="Jump","2 Drivers Needed","")</f>
        <v/>
      </c>
      <c r="I75" s="112"/>
      <c r="J75" s="112"/>
      <c r="K75" s="112"/>
      <c r="L75" s="112"/>
      <c r="M75" s="112"/>
      <c r="N75" s="112"/>
      <c r="O75" s="112"/>
    </row>
    <row r="76" spans="1:15" x14ac:dyDescent="0.25">
      <c r="A76" s="10" t="s">
        <v>27</v>
      </c>
      <c r="B76" s="10" t="s">
        <v>14</v>
      </c>
      <c r="C76" s="90">
        <v>8</v>
      </c>
      <c r="D76" s="105">
        <f t="shared" si="29"/>
        <v>76</v>
      </c>
      <c r="E76" s="91">
        <f t="shared" si="32"/>
        <v>0.76388888888888873</v>
      </c>
      <c r="F76" s="91">
        <f t="shared" si="30"/>
        <v>0.81666666666666654</v>
      </c>
      <c r="G76" s="12"/>
      <c r="H76" s="47" t="str">
        <f t="shared" si="33"/>
        <v>2 Drivers Needed</v>
      </c>
      <c r="I76" s="12"/>
      <c r="J76" s="12"/>
      <c r="K76" s="12"/>
      <c r="L76" s="12"/>
      <c r="M76" s="12"/>
      <c r="N76" s="12"/>
      <c r="O76" s="12"/>
    </row>
    <row r="77" spans="1:15" x14ac:dyDescent="0.25">
      <c r="A77" s="114" t="s">
        <v>142</v>
      </c>
      <c r="B77" s="114" t="s">
        <v>168</v>
      </c>
      <c r="C77" s="115">
        <v>3</v>
      </c>
      <c r="D77" s="109">
        <f t="shared" si="29"/>
        <v>11</v>
      </c>
      <c r="E77" s="111">
        <f t="shared" si="32"/>
        <v>0.81666666666666654</v>
      </c>
      <c r="F77" s="111">
        <f t="shared" si="30"/>
        <v>0.8243055555555554</v>
      </c>
      <c r="G77" s="107"/>
      <c r="H77" s="113" t="str">
        <f t="shared" si="33"/>
        <v/>
      </c>
      <c r="I77" s="107"/>
      <c r="J77" s="107"/>
      <c r="K77" s="107"/>
      <c r="L77" s="107"/>
      <c r="M77" s="107"/>
      <c r="N77" s="107"/>
      <c r="O77" s="107"/>
    </row>
    <row r="78" spans="1:15" x14ac:dyDescent="0.25">
      <c r="A78" s="11" t="s">
        <v>27</v>
      </c>
      <c r="B78" s="11" t="s">
        <v>169</v>
      </c>
      <c r="C78" s="90">
        <v>5</v>
      </c>
      <c r="D78" s="14">
        <f t="shared" si="29"/>
        <v>47.5</v>
      </c>
      <c r="E78" s="91">
        <f t="shared" si="32"/>
        <v>0.8243055555555554</v>
      </c>
      <c r="F78" s="91">
        <f t="shared" si="30"/>
        <v>0.85729166666666656</v>
      </c>
      <c r="G78" s="12"/>
      <c r="H78" s="47" t="str">
        <f t="shared" si="33"/>
        <v>2 Drivers Needed</v>
      </c>
      <c r="I78" s="12"/>
      <c r="J78" s="12"/>
      <c r="K78" s="12"/>
      <c r="L78" s="12"/>
      <c r="M78" s="12"/>
      <c r="N78" s="12"/>
      <c r="O78" s="12"/>
    </row>
    <row r="79" spans="1:15" x14ac:dyDescent="0.25">
      <c r="A79" s="11" t="s">
        <v>27</v>
      </c>
      <c r="B79" s="11" t="s">
        <v>170</v>
      </c>
      <c r="C79" s="90">
        <v>8</v>
      </c>
      <c r="D79" s="14">
        <f t="shared" si="29"/>
        <v>76</v>
      </c>
      <c r="E79" s="91">
        <f t="shared" si="32"/>
        <v>0.85729166666666656</v>
      </c>
      <c r="F79" s="91">
        <f t="shared" si="30"/>
        <v>0.91006944444444438</v>
      </c>
      <c r="G79" s="12"/>
      <c r="H79" s="47" t="str">
        <f t="shared" si="33"/>
        <v>2 Drivers Needed</v>
      </c>
      <c r="I79" s="12"/>
      <c r="J79" s="12"/>
      <c r="K79" s="12"/>
      <c r="L79" s="12"/>
      <c r="M79" s="12"/>
      <c r="N79" s="12"/>
      <c r="O79" s="12"/>
    </row>
    <row r="80" spans="1:15" s="49" customFormat="1" x14ac:dyDescent="0.25">
      <c r="A80" s="114" t="s">
        <v>142</v>
      </c>
      <c r="B80" s="114" t="s">
        <v>178</v>
      </c>
      <c r="C80" s="115">
        <v>5</v>
      </c>
      <c r="D80" s="109">
        <f t="shared" si="29"/>
        <v>15</v>
      </c>
      <c r="E80" s="111">
        <f t="shared" si="32"/>
        <v>0.91006944444444438</v>
      </c>
      <c r="F80" s="111">
        <f t="shared" si="30"/>
        <v>0.92048611111111101</v>
      </c>
      <c r="G80" s="112"/>
      <c r="H80" s="113" t="str">
        <f t="shared" ref="H80:H81" si="35">IF(A80="Jump","2 Drivers Needed","")</f>
        <v/>
      </c>
      <c r="I80" s="112"/>
      <c r="J80" s="112"/>
      <c r="K80" s="112"/>
      <c r="L80" s="112"/>
      <c r="M80" s="112"/>
      <c r="N80" s="112"/>
      <c r="O80" s="112"/>
    </row>
    <row r="81" spans="1:15" x14ac:dyDescent="0.25">
      <c r="A81" s="99"/>
      <c r="B81" s="82" t="s">
        <v>171</v>
      </c>
      <c r="C81" s="100"/>
      <c r="D81" s="100"/>
      <c r="E81" s="101">
        <v>0.75</v>
      </c>
      <c r="F81" s="102" t="s">
        <v>177</v>
      </c>
      <c r="G81" s="103"/>
      <c r="H81" s="104" t="str">
        <f t="shared" si="35"/>
        <v/>
      </c>
      <c r="I81" s="103"/>
      <c r="J81" s="103"/>
      <c r="K81" s="103"/>
      <c r="L81" s="103"/>
      <c r="M81" s="103"/>
      <c r="N81" s="103"/>
      <c r="O81" s="103"/>
    </row>
    <row r="82" spans="1:15" x14ac:dyDescent="0.25">
      <c r="A82" s="11"/>
      <c r="B82" s="11"/>
      <c r="C82" s="92"/>
      <c r="D82" s="92"/>
      <c r="E82" s="95"/>
      <c r="F82" s="95"/>
      <c r="G82" s="12"/>
      <c r="H82" s="13"/>
      <c r="I82" s="12"/>
      <c r="J82" s="12"/>
      <c r="K82" s="12"/>
      <c r="L82" s="12"/>
      <c r="M82" s="12"/>
      <c r="N82" s="12"/>
      <c r="O82" s="12"/>
    </row>
  </sheetData>
  <mergeCells count="6">
    <mergeCell ref="A61:O61"/>
    <mergeCell ref="A5:F5"/>
    <mergeCell ref="A11:O11"/>
    <mergeCell ref="A23:O23"/>
    <mergeCell ref="A37:O37"/>
    <mergeCell ref="A50:O50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32"/>
  <sheetViews>
    <sheetView workbookViewId="0">
      <selection sqref="A1:K32"/>
    </sheetView>
  </sheetViews>
  <sheetFormatPr defaultRowHeight="15" x14ac:dyDescent="0.25"/>
  <cols>
    <col min="1" max="1" width="14.7109375" bestFit="1" customWidth="1"/>
    <col min="5" max="5" width="9.7109375" bestFit="1" customWidth="1"/>
    <col min="7" max="7" width="8.5703125" bestFit="1" customWidth="1"/>
    <col min="9" max="9" width="7.28515625" bestFit="1" customWidth="1"/>
  </cols>
  <sheetData>
    <row r="2" spans="1:10" x14ac:dyDescent="0.25">
      <c r="A2" t="s">
        <v>59</v>
      </c>
      <c r="B2">
        <v>5</v>
      </c>
      <c r="C2">
        <v>6</v>
      </c>
      <c r="D2">
        <v>8</v>
      </c>
    </row>
    <row r="3" spans="1:10" ht="15.75" thickBot="1" x14ac:dyDescent="0.3">
      <c r="A3" s="9"/>
      <c r="B3" s="9" t="s">
        <v>26</v>
      </c>
      <c r="C3" s="9" t="s">
        <v>22</v>
      </c>
      <c r="D3" s="9" t="s">
        <v>27</v>
      </c>
      <c r="E3" s="43" t="s">
        <v>60</v>
      </c>
      <c r="F3" s="44" t="s">
        <v>67</v>
      </c>
      <c r="G3" s="43" t="s">
        <v>61</v>
      </c>
      <c r="H3" s="44" t="s">
        <v>67</v>
      </c>
      <c r="I3" s="43" t="s">
        <v>62</v>
      </c>
      <c r="J3" s="44" t="s">
        <v>67</v>
      </c>
    </row>
    <row r="4" spans="1:10" x14ac:dyDescent="0.25">
      <c r="A4" s="33" t="s">
        <v>38</v>
      </c>
      <c r="B4" s="34">
        <v>1</v>
      </c>
      <c r="C4" s="34">
        <v>1</v>
      </c>
      <c r="D4" s="35">
        <v>0</v>
      </c>
      <c r="E4" s="45">
        <f t="shared" ref="E4:E20" si="0">B4*B$2</f>
        <v>5</v>
      </c>
      <c r="F4" s="46">
        <f t="shared" ref="F4:H4" si="1">E4</f>
        <v>5</v>
      </c>
      <c r="G4" s="22">
        <f t="shared" ref="G4:G20" si="2">C4*C$2</f>
        <v>6</v>
      </c>
      <c r="H4" s="23">
        <f t="shared" si="1"/>
        <v>6</v>
      </c>
      <c r="I4" s="22">
        <f t="shared" ref="I4:I13" si="3">D4*D$2</f>
        <v>0</v>
      </c>
      <c r="J4" s="23">
        <f t="shared" ref="J4" si="4">I4</f>
        <v>0</v>
      </c>
    </row>
    <row r="5" spans="1:10" x14ac:dyDescent="0.25">
      <c r="A5" s="18" t="s">
        <v>32</v>
      </c>
      <c r="B5" s="9">
        <v>3</v>
      </c>
      <c r="C5" s="9">
        <v>3</v>
      </c>
      <c r="D5" s="19">
        <v>1</v>
      </c>
      <c r="E5" s="36">
        <f t="shared" si="0"/>
        <v>15</v>
      </c>
      <c r="F5" s="37">
        <f t="shared" ref="F5:J30" si="5">F4+E5</f>
        <v>20</v>
      </c>
      <c r="G5" s="24">
        <f t="shared" si="2"/>
        <v>18</v>
      </c>
      <c r="H5" s="25">
        <f t="shared" si="5"/>
        <v>24</v>
      </c>
      <c r="I5" s="24">
        <f t="shared" si="3"/>
        <v>8</v>
      </c>
      <c r="J5" s="25">
        <f t="shared" si="5"/>
        <v>8</v>
      </c>
    </row>
    <row r="6" spans="1:10" x14ac:dyDescent="0.25">
      <c r="A6" s="18" t="s">
        <v>0</v>
      </c>
      <c r="B6" s="9">
        <v>7</v>
      </c>
      <c r="C6" s="9">
        <v>7</v>
      </c>
      <c r="D6" s="19">
        <v>3</v>
      </c>
      <c r="E6" s="36">
        <f t="shared" si="0"/>
        <v>35</v>
      </c>
      <c r="F6" s="37">
        <f t="shared" si="5"/>
        <v>55</v>
      </c>
      <c r="G6" s="24">
        <f t="shared" si="2"/>
        <v>42</v>
      </c>
      <c r="H6" s="25">
        <f t="shared" si="5"/>
        <v>66</v>
      </c>
      <c r="I6" s="24">
        <f t="shared" si="3"/>
        <v>24</v>
      </c>
      <c r="J6" s="25">
        <f t="shared" si="5"/>
        <v>32</v>
      </c>
    </row>
    <row r="7" spans="1:10" x14ac:dyDescent="0.25">
      <c r="A7" s="18" t="s">
        <v>37</v>
      </c>
      <c r="B7" s="9">
        <v>2</v>
      </c>
      <c r="C7" s="9">
        <v>2</v>
      </c>
      <c r="D7" s="19">
        <v>0</v>
      </c>
      <c r="E7" s="36">
        <f t="shared" si="0"/>
        <v>10</v>
      </c>
      <c r="F7" s="37">
        <f t="shared" si="5"/>
        <v>65</v>
      </c>
      <c r="G7" s="24">
        <f t="shared" si="2"/>
        <v>12</v>
      </c>
      <c r="H7" s="25">
        <f t="shared" si="5"/>
        <v>78</v>
      </c>
      <c r="I7" s="24">
        <f t="shared" si="3"/>
        <v>0</v>
      </c>
      <c r="J7" s="25">
        <f t="shared" si="5"/>
        <v>32</v>
      </c>
    </row>
    <row r="8" spans="1:10" ht="15.75" thickBot="1" x14ac:dyDescent="0.3">
      <c r="A8" s="18" t="s">
        <v>1</v>
      </c>
      <c r="B8" s="9">
        <v>2</v>
      </c>
      <c r="C8" s="9">
        <v>2</v>
      </c>
      <c r="D8" s="19">
        <v>1</v>
      </c>
      <c r="E8" s="38">
        <f t="shared" si="0"/>
        <v>10</v>
      </c>
      <c r="F8" s="39">
        <f t="shared" si="5"/>
        <v>75</v>
      </c>
      <c r="G8" s="26">
        <f t="shared" si="2"/>
        <v>12</v>
      </c>
      <c r="H8" s="27">
        <f t="shared" si="5"/>
        <v>90</v>
      </c>
      <c r="I8" s="24">
        <f t="shared" si="3"/>
        <v>8</v>
      </c>
      <c r="J8" s="25">
        <f t="shared" si="5"/>
        <v>40</v>
      </c>
    </row>
    <row r="9" spans="1:10" x14ac:dyDescent="0.25">
      <c r="A9" s="18" t="s">
        <v>2</v>
      </c>
      <c r="B9" s="9">
        <v>4</v>
      </c>
      <c r="C9" s="9">
        <v>4</v>
      </c>
      <c r="D9" s="19">
        <v>1</v>
      </c>
      <c r="E9" s="22">
        <f t="shared" si="0"/>
        <v>20</v>
      </c>
      <c r="F9" s="23">
        <f>E9</f>
        <v>20</v>
      </c>
      <c r="G9" s="22">
        <f t="shared" si="2"/>
        <v>24</v>
      </c>
      <c r="H9" s="23">
        <f>G9</f>
        <v>24</v>
      </c>
      <c r="I9" s="24">
        <f t="shared" si="3"/>
        <v>8</v>
      </c>
      <c r="J9" s="25">
        <f t="shared" si="5"/>
        <v>48</v>
      </c>
    </row>
    <row r="10" spans="1:10" x14ac:dyDescent="0.25">
      <c r="A10" s="18" t="s">
        <v>15</v>
      </c>
      <c r="B10" s="9">
        <v>2</v>
      </c>
      <c r="C10" s="9">
        <v>2</v>
      </c>
      <c r="D10" s="19">
        <v>0</v>
      </c>
      <c r="E10" s="24">
        <f t="shared" si="0"/>
        <v>10</v>
      </c>
      <c r="F10" s="25">
        <f t="shared" si="5"/>
        <v>30</v>
      </c>
      <c r="G10" s="24">
        <f t="shared" si="2"/>
        <v>12</v>
      </c>
      <c r="H10" s="25">
        <f t="shared" si="5"/>
        <v>36</v>
      </c>
      <c r="I10" s="24">
        <f t="shared" si="3"/>
        <v>0</v>
      </c>
      <c r="J10" s="25">
        <f t="shared" si="5"/>
        <v>48</v>
      </c>
    </row>
    <row r="11" spans="1:10" x14ac:dyDescent="0.25">
      <c r="A11" s="18" t="s">
        <v>16</v>
      </c>
      <c r="B11" s="9">
        <v>1</v>
      </c>
      <c r="C11" s="9">
        <v>1</v>
      </c>
      <c r="D11" s="19">
        <v>0</v>
      </c>
      <c r="E11" s="24">
        <f t="shared" si="0"/>
        <v>5</v>
      </c>
      <c r="F11" s="25">
        <f t="shared" si="5"/>
        <v>35</v>
      </c>
      <c r="G11" s="24">
        <f t="shared" si="2"/>
        <v>6</v>
      </c>
      <c r="H11" s="25">
        <f t="shared" si="5"/>
        <v>42</v>
      </c>
      <c r="I11" s="24">
        <f t="shared" si="3"/>
        <v>0</v>
      </c>
      <c r="J11" s="25">
        <f t="shared" si="5"/>
        <v>48</v>
      </c>
    </row>
    <row r="12" spans="1:10" x14ac:dyDescent="0.25">
      <c r="A12" s="18" t="s">
        <v>17</v>
      </c>
      <c r="B12" s="9">
        <v>3</v>
      </c>
      <c r="C12" s="9">
        <v>3</v>
      </c>
      <c r="D12" s="19">
        <v>1</v>
      </c>
      <c r="E12" s="24">
        <f t="shared" si="0"/>
        <v>15</v>
      </c>
      <c r="F12" s="25">
        <f t="shared" si="5"/>
        <v>50</v>
      </c>
      <c r="G12" s="24">
        <f t="shared" si="2"/>
        <v>18</v>
      </c>
      <c r="H12" s="25">
        <f t="shared" si="5"/>
        <v>60</v>
      </c>
      <c r="I12" s="24">
        <f t="shared" si="3"/>
        <v>8</v>
      </c>
      <c r="J12" s="25">
        <f t="shared" si="5"/>
        <v>56</v>
      </c>
    </row>
    <row r="13" spans="1:10" ht="15.75" thickBot="1" x14ac:dyDescent="0.3">
      <c r="A13" s="18" t="s">
        <v>18</v>
      </c>
      <c r="B13" s="9">
        <v>5</v>
      </c>
      <c r="C13" s="9">
        <v>5</v>
      </c>
      <c r="D13" s="19">
        <v>1</v>
      </c>
      <c r="E13" s="26">
        <f t="shared" si="0"/>
        <v>25</v>
      </c>
      <c r="F13" s="27">
        <f t="shared" si="5"/>
        <v>75</v>
      </c>
      <c r="G13" s="26">
        <f t="shared" si="2"/>
        <v>30</v>
      </c>
      <c r="H13" s="27">
        <f t="shared" si="5"/>
        <v>90</v>
      </c>
      <c r="I13" s="26">
        <f t="shared" si="3"/>
        <v>8</v>
      </c>
      <c r="J13" s="27">
        <f t="shared" si="5"/>
        <v>64</v>
      </c>
    </row>
    <row r="14" spans="1:10" x14ac:dyDescent="0.25">
      <c r="A14" s="18" t="s">
        <v>19</v>
      </c>
      <c r="B14" s="9">
        <v>1</v>
      </c>
      <c r="C14" s="9">
        <v>1</v>
      </c>
      <c r="D14" s="19">
        <v>0</v>
      </c>
      <c r="E14" s="22">
        <f t="shared" si="0"/>
        <v>5</v>
      </c>
      <c r="F14" s="23">
        <f>E14</f>
        <v>5</v>
      </c>
      <c r="G14" s="22">
        <f t="shared" si="2"/>
        <v>6</v>
      </c>
      <c r="H14" s="23">
        <f>G14</f>
        <v>6</v>
      </c>
      <c r="I14" s="30"/>
      <c r="J14" s="31"/>
    </row>
    <row r="15" spans="1:10" ht="15.75" thickBot="1" x14ac:dyDescent="0.3">
      <c r="A15" s="18" t="s">
        <v>20</v>
      </c>
      <c r="B15" s="9">
        <v>2</v>
      </c>
      <c r="C15" s="9">
        <v>2</v>
      </c>
      <c r="D15" s="19">
        <v>0</v>
      </c>
      <c r="E15" s="24">
        <f t="shared" si="0"/>
        <v>10</v>
      </c>
      <c r="F15" s="25">
        <f t="shared" si="5"/>
        <v>15</v>
      </c>
      <c r="G15" s="24">
        <f t="shared" si="2"/>
        <v>12</v>
      </c>
      <c r="H15" s="25">
        <f t="shared" si="5"/>
        <v>18</v>
      </c>
      <c r="I15" s="32"/>
      <c r="J15" s="31"/>
    </row>
    <row r="16" spans="1:10" x14ac:dyDescent="0.25">
      <c r="A16" s="18" t="s">
        <v>8</v>
      </c>
      <c r="B16" s="9">
        <v>4</v>
      </c>
      <c r="C16" s="9">
        <v>4</v>
      </c>
      <c r="D16" s="19">
        <v>0</v>
      </c>
      <c r="E16" s="24">
        <f t="shared" si="0"/>
        <v>20</v>
      </c>
      <c r="F16" s="25">
        <f t="shared" si="5"/>
        <v>35</v>
      </c>
      <c r="G16" s="24">
        <f t="shared" si="2"/>
        <v>24</v>
      </c>
      <c r="H16" s="25">
        <f t="shared" si="5"/>
        <v>42</v>
      </c>
      <c r="I16" s="29"/>
      <c r="J16" s="29"/>
    </row>
    <row r="17" spans="1:11" x14ac:dyDescent="0.25">
      <c r="A17" s="18" t="s">
        <v>9</v>
      </c>
      <c r="B17" s="9">
        <v>1</v>
      </c>
      <c r="C17" s="9">
        <v>1</v>
      </c>
      <c r="D17" s="19">
        <v>0</v>
      </c>
      <c r="E17" s="24">
        <f t="shared" si="0"/>
        <v>5</v>
      </c>
      <c r="F17" s="25">
        <f t="shared" si="5"/>
        <v>40</v>
      </c>
      <c r="G17" s="24">
        <f t="shared" si="2"/>
        <v>6</v>
      </c>
      <c r="H17" s="25">
        <f t="shared" si="5"/>
        <v>48</v>
      </c>
      <c r="I17" s="29"/>
      <c r="J17" s="29"/>
    </row>
    <row r="18" spans="1:11" x14ac:dyDescent="0.25">
      <c r="A18" s="18" t="s">
        <v>33</v>
      </c>
      <c r="B18" s="9">
        <v>1</v>
      </c>
      <c r="C18" s="9">
        <v>1</v>
      </c>
      <c r="D18" s="19">
        <v>0</v>
      </c>
      <c r="E18" s="24">
        <f t="shared" si="0"/>
        <v>5</v>
      </c>
      <c r="F18" s="25">
        <f t="shared" si="5"/>
        <v>45</v>
      </c>
      <c r="G18" s="24">
        <f t="shared" si="2"/>
        <v>6</v>
      </c>
      <c r="H18" s="25">
        <f t="shared" si="5"/>
        <v>54</v>
      </c>
      <c r="I18" s="29"/>
      <c r="J18" s="29"/>
    </row>
    <row r="19" spans="1:11" x14ac:dyDescent="0.25">
      <c r="A19" s="18" t="s">
        <v>65</v>
      </c>
      <c r="B19" s="9">
        <v>0</v>
      </c>
      <c r="C19" s="9">
        <v>0</v>
      </c>
      <c r="D19" s="19">
        <v>0</v>
      </c>
      <c r="E19" s="24">
        <f t="shared" si="0"/>
        <v>0</v>
      </c>
      <c r="F19" s="25">
        <f t="shared" si="5"/>
        <v>45</v>
      </c>
      <c r="G19" s="24">
        <f t="shared" si="2"/>
        <v>0</v>
      </c>
      <c r="H19" s="25">
        <f t="shared" si="5"/>
        <v>54</v>
      </c>
      <c r="I19" s="29"/>
      <c r="J19" s="29"/>
    </row>
    <row r="20" spans="1:11" ht="15.75" thickBot="1" x14ac:dyDescent="0.3">
      <c r="A20" s="18" t="s">
        <v>66</v>
      </c>
      <c r="B20" s="9">
        <v>1</v>
      </c>
      <c r="C20" s="9">
        <v>1</v>
      </c>
      <c r="D20" s="19">
        <v>0</v>
      </c>
      <c r="E20" s="26">
        <f t="shared" si="0"/>
        <v>5</v>
      </c>
      <c r="F20" s="27">
        <f t="shared" si="5"/>
        <v>50</v>
      </c>
      <c r="G20" s="24">
        <f t="shared" si="2"/>
        <v>6</v>
      </c>
      <c r="H20" s="25">
        <f t="shared" si="5"/>
        <v>60</v>
      </c>
      <c r="I20" s="29"/>
      <c r="J20" s="29"/>
    </row>
    <row r="21" spans="1:11" x14ac:dyDescent="0.25">
      <c r="A21" s="18" t="s">
        <v>3</v>
      </c>
      <c r="B21" s="9">
        <v>6</v>
      </c>
      <c r="C21" s="9">
        <v>6</v>
      </c>
      <c r="D21" s="19">
        <v>4</v>
      </c>
      <c r="E21" s="22">
        <f t="shared" ref="E21:E29" si="6">B21*B$2</f>
        <v>30</v>
      </c>
      <c r="F21" s="41">
        <f>E21</f>
        <v>30</v>
      </c>
      <c r="G21" s="22">
        <f t="shared" ref="G21:G29" si="7">C21*C$2</f>
        <v>36</v>
      </c>
      <c r="H21" s="23">
        <f>G21</f>
        <v>36</v>
      </c>
      <c r="I21" s="22">
        <f t="shared" ref="I21:I29" si="8">D21*D$2</f>
        <v>32</v>
      </c>
      <c r="J21" s="23">
        <f>I21</f>
        <v>32</v>
      </c>
    </row>
    <row r="22" spans="1:11" ht="15.75" thickBot="1" x14ac:dyDescent="0.3">
      <c r="A22" s="18" t="s">
        <v>4</v>
      </c>
      <c r="B22" s="9">
        <v>4</v>
      </c>
      <c r="C22" s="9">
        <v>4</v>
      </c>
      <c r="D22" s="19">
        <v>3</v>
      </c>
      <c r="E22" s="24">
        <f t="shared" si="6"/>
        <v>20</v>
      </c>
      <c r="F22" s="28">
        <f t="shared" si="5"/>
        <v>50</v>
      </c>
      <c r="G22" s="26">
        <f t="shared" si="7"/>
        <v>24</v>
      </c>
      <c r="H22" s="27">
        <f t="shared" si="5"/>
        <v>60</v>
      </c>
      <c r="I22" s="26">
        <f t="shared" si="8"/>
        <v>24</v>
      </c>
      <c r="J22" s="27">
        <f t="shared" si="5"/>
        <v>56</v>
      </c>
    </row>
    <row r="23" spans="1:11" ht="15.75" thickBot="1" x14ac:dyDescent="0.3">
      <c r="A23" s="18" t="s">
        <v>5</v>
      </c>
      <c r="B23" s="9">
        <v>9</v>
      </c>
      <c r="C23" s="9">
        <v>9</v>
      </c>
      <c r="D23" s="19">
        <v>6</v>
      </c>
      <c r="E23" s="26">
        <f t="shared" si="6"/>
        <v>45</v>
      </c>
      <c r="F23" s="40">
        <f t="shared" si="5"/>
        <v>95</v>
      </c>
      <c r="G23" s="20">
        <f t="shared" si="7"/>
        <v>54</v>
      </c>
      <c r="H23" s="21">
        <f>G23</f>
        <v>54</v>
      </c>
      <c r="I23" s="22">
        <f t="shared" si="8"/>
        <v>48</v>
      </c>
      <c r="J23" s="23">
        <f>I23</f>
        <v>48</v>
      </c>
    </row>
    <row r="24" spans="1:11" ht="15.75" thickBot="1" x14ac:dyDescent="0.3">
      <c r="A24" s="18" t="s">
        <v>6</v>
      </c>
      <c r="B24" s="9">
        <v>13</v>
      </c>
      <c r="C24" s="9">
        <v>13</v>
      </c>
      <c r="D24" s="19">
        <v>8</v>
      </c>
      <c r="E24" s="20">
        <f t="shared" si="6"/>
        <v>65</v>
      </c>
      <c r="F24" s="21">
        <f>E24</f>
        <v>65</v>
      </c>
      <c r="G24" s="20">
        <f t="shared" si="7"/>
        <v>78</v>
      </c>
      <c r="H24" s="42">
        <f>G24</f>
        <v>78</v>
      </c>
      <c r="I24" s="22">
        <f t="shared" si="8"/>
        <v>64</v>
      </c>
      <c r="J24" s="23">
        <f>I24</f>
        <v>64</v>
      </c>
    </row>
    <row r="25" spans="1:11" ht="15.75" thickBot="1" x14ac:dyDescent="0.3">
      <c r="A25" s="18" t="s">
        <v>7</v>
      </c>
      <c r="B25" s="9">
        <v>10</v>
      </c>
      <c r="C25" s="9">
        <v>10</v>
      </c>
      <c r="D25" s="19">
        <v>3</v>
      </c>
      <c r="E25" s="20">
        <f t="shared" si="6"/>
        <v>50</v>
      </c>
      <c r="F25" s="21">
        <f>E25</f>
        <v>50</v>
      </c>
      <c r="G25" s="20">
        <f t="shared" si="7"/>
        <v>60</v>
      </c>
      <c r="H25" s="42">
        <f>G25</f>
        <v>60</v>
      </c>
      <c r="I25" s="26">
        <f t="shared" si="8"/>
        <v>24</v>
      </c>
      <c r="J25" s="27">
        <f>I25+J24</f>
        <v>88</v>
      </c>
    </row>
    <row r="26" spans="1:11" x14ac:dyDescent="0.25">
      <c r="A26" s="18" t="s">
        <v>12</v>
      </c>
      <c r="B26" s="9">
        <v>10</v>
      </c>
      <c r="C26" s="9">
        <v>10</v>
      </c>
      <c r="D26" s="19">
        <v>7</v>
      </c>
      <c r="E26" s="22">
        <f t="shared" si="6"/>
        <v>50</v>
      </c>
      <c r="F26" s="23">
        <f>E26</f>
        <v>50</v>
      </c>
      <c r="G26" s="22">
        <f t="shared" si="7"/>
        <v>60</v>
      </c>
      <c r="H26" s="23">
        <f>G26</f>
        <v>60</v>
      </c>
      <c r="I26" s="22">
        <f t="shared" si="8"/>
        <v>56</v>
      </c>
      <c r="J26" s="23">
        <f>J20+I26</f>
        <v>56</v>
      </c>
    </row>
    <row r="27" spans="1:11" ht="15.75" thickBot="1" x14ac:dyDescent="0.3">
      <c r="A27" s="18" t="s">
        <v>10</v>
      </c>
      <c r="B27" s="9">
        <v>4</v>
      </c>
      <c r="C27" s="9">
        <v>4</v>
      </c>
      <c r="D27" s="19">
        <v>4</v>
      </c>
      <c r="E27" s="26">
        <f>B27*B$2</f>
        <v>20</v>
      </c>
      <c r="F27" s="27">
        <f t="shared" si="5"/>
        <v>70</v>
      </c>
      <c r="G27" s="26">
        <f>C27*C$2</f>
        <v>24</v>
      </c>
      <c r="H27" s="27">
        <f t="shared" si="5"/>
        <v>84</v>
      </c>
      <c r="I27" s="26">
        <f>D27*D$2</f>
        <v>32</v>
      </c>
      <c r="J27" s="27">
        <f>J26+I27</f>
        <v>88</v>
      </c>
    </row>
    <row r="28" spans="1:11" ht="15.75" thickBot="1" x14ac:dyDescent="0.3">
      <c r="A28" s="18" t="s">
        <v>13</v>
      </c>
      <c r="B28" s="9">
        <v>7</v>
      </c>
      <c r="C28" s="9">
        <v>7</v>
      </c>
      <c r="D28" s="19">
        <v>6</v>
      </c>
      <c r="E28" s="22">
        <f t="shared" si="6"/>
        <v>35</v>
      </c>
      <c r="F28" s="23">
        <f>E28</f>
        <v>35</v>
      </c>
      <c r="G28" s="22">
        <f t="shared" si="7"/>
        <v>42</v>
      </c>
      <c r="H28" s="23">
        <f>G28</f>
        <v>42</v>
      </c>
      <c r="I28" s="20">
        <f t="shared" si="8"/>
        <v>48</v>
      </c>
      <c r="J28" s="21">
        <f>I28</f>
        <v>48</v>
      </c>
    </row>
    <row r="29" spans="1:11" x14ac:dyDescent="0.25">
      <c r="A29" s="18" t="s">
        <v>14</v>
      </c>
      <c r="B29" s="9">
        <v>5</v>
      </c>
      <c r="C29" s="9">
        <v>5</v>
      </c>
      <c r="D29" s="19">
        <v>5</v>
      </c>
      <c r="E29" s="24">
        <f t="shared" si="6"/>
        <v>25</v>
      </c>
      <c r="F29" s="25">
        <f>F28+E29</f>
        <v>60</v>
      </c>
      <c r="G29" s="24">
        <f t="shared" si="7"/>
        <v>30</v>
      </c>
      <c r="H29" s="25">
        <f>H28+G29</f>
        <v>72</v>
      </c>
      <c r="I29" s="22">
        <f t="shared" si="8"/>
        <v>40</v>
      </c>
      <c r="J29" s="23">
        <f>I29</f>
        <v>40</v>
      </c>
    </row>
    <row r="30" spans="1:11" ht="15.75" thickBot="1" x14ac:dyDescent="0.3">
      <c r="A30" s="18" t="s">
        <v>21</v>
      </c>
      <c r="B30" s="9">
        <v>2</v>
      </c>
      <c r="C30" s="9">
        <v>2</v>
      </c>
      <c r="D30" s="19">
        <v>3</v>
      </c>
      <c r="E30" s="26">
        <f>B30*B$2</f>
        <v>10</v>
      </c>
      <c r="F30" s="27">
        <f>F29+E30</f>
        <v>70</v>
      </c>
      <c r="G30" s="26">
        <f>C30*C$2</f>
        <v>12</v>
      </c>
      <c r="H30" s="27">
        <f>H29+G30</f>
        <v>84</v>
      </c>
      <c r="I30" s="26">
        <f>D30*D$2</f>
        <v>24</v>
      </c>
      <c r="J30" s="27">
        <f t="shared" si="5"/>
        <v>64</v>
      </c>
    </row>
    <row r="31" spans="1:11" x14ac:dyDescent="0.25">
      <c r="A31" s="17" t="s">
        <v>58</v>
      </c>
      <c r="B31">
        <f>SUM(B4:B30)</f>
        <v>110</v>
      </c>
      <c r="C31">
        <f>SUM(C4:C30)</f>
        <v>110</v>
      </c>
      <c r="D31">
        <f>SUM(D4:D30)</f>
        <v>57</v>
      </c>
      <c r="E31">
        <f>SUM(E4:E30)</f>
        <v>550</v>
      </c>
      <c r="G31">
        <f>SUM(G4:G30)</f>
        <v>660</v>
      </c>
      <c r="I31">
        <f>SUM(I4:I30)</f>
        <v>456</v>
      </c>
      <c r="J31" s="4">
        <f>SUM(E31:I31)/60</f>
        <v>27.766666666666666</v>
      </c>
      <c r="K31" t="s">
        <v>63</v>
      </c>
    </row>
    <row r="32" spans="1:11" x14ac:dyDescent="0.25">
      <c r="J32" s="4">
        <f>J31/4</f>
        <v>6.9416666666666664</v>
      </c>
      <c r="K32" t="s">
        <v>64</v>
      </c>
    </row>
  </sheetData>
  <pageMargins left="0.25" right="0.25" top="0.75" bottom="0.75" header="0.3" footer="0.3"/>
  <pageSetup scale="9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Q35"/>
  <sheetViews>
    <sheetView workbookViewId="0">
      <selection activeCell="I1" sqref="F1:I1048576"/>
    </sheetView>
  </sheetViews>
  <sheetFormatPr defaultRowHeight="15" x14ac:dyDescent="0.25"/>
  <cols>
    <col min="1" max="1" width="16.42578125" style="4" bestFit="1" customWidth="1"/>
    <col min="2" max="2" width="16.28515625" style="4" hidden="1" customWidth="1"/>
    <col min="3" max="4" width="5.5703125" style="4" hidden="1" customWidth="1"/>
    <col min="5" max="5" width="10.5703125" style="4" hidden="1" customWidth="1"/>
    <col min="6" max="6" width="8.85546875" style="4" hidden="1" customWidth="1"/>
    <col min="7" max="8" width="6.5703125" style="4" hidden="1" customWidth="1"/>
    <col min="9" max="9" width="11.85546875" style="4" hidden="1" customWidth="1"/>
    <col min="10" max="10" width="6.85546875" style="4" hidden="1" customWidth="1"/>
    <col min="11" max="12" width="6.5703125" style="4" bestFit="1" customWidth="1"/>
    <col min="13" max="13" width="10.85546875" style="4" customWidth="1"/>
    <col min="14" max="14" width="11.28515625" style="4" customWidth="1"/>
    <col min="15" max="15" width="7.5703125" style="4" hidden="1" customWidth="1"/>
    <col min="16" max="17" width="12.140625" style="4" bestFit="1" customWidth="1"/>
    <col min="18" max="16384" width="9.140625" style="4"/>
  </cols>
  <sheetData>
    <row r="3" spans="1:17" x14ac:dyDescent="0.25">
      <c r="A3" s="3" t="s">
        <v>40</v>
      </c>
      <c r="B3" s="3" t="s">
        <v>31</v>
      </c>
      <c r="O3"/>
      <c r="P3"/>
      <c r="Q3"/>
    </row>
    <row r="4" spans="1:17" x14ac:dyDescent="0.25">
      <c r="B4" s="4" t="s">
        <v>27</v>
      </c>
      <c r="E4" s="7" t="s">
        <v>34</v>
      </c>
      <c r="F4" s="4" t="s">
        <v>26</v>
      </c>
      <c r="I4" s="7" t="s">
        <v>35</v>
      </c>
      <c r="J4" s="4" t="s">
        <v>22</v>
      </c>
      <c r="M4" s="7" t="s">
        <v>36</v>
      </c>
      <c r="N4" s="7" t="s">
        <v>30</v>
      </c>
      <c r="O4"/>
      <c r="P4"/>
      <c r="Q4"/>
    </row>
    <row r="5" spans="1:17" s="7" customFormat="1" x14ac:dyDescent="0.25">
      <c r="A5" s="6" t="s">
        <v>29</v>
      </c>
      <c r="B5" s="7">
        <v>2010</v>
      </c>
      <c r="C5" s="7">
        <v>2011</v>
      </c>
      <c r="D5" s="7">
        <v>2012</v>
      </c>
      <c r="F5" s="7">
        <v>2010</v>
      </c>
      <c r="G5" s="7">
        <v>2011</v>
      </c>
      <c r="H5" s="7">
        <v>2012</v>
      </c>
      <c r="J5" s="7">
        <v>2010</v>
      </c>
      <c r="K5" s="7">
        <v>2011</v>
      </c>
      <c r="L5" s="7">
        <v>2012</v>
      </c>
      <c r="O5"/>
      <c r="P5"/>
      <c r="Q5"/>
    </row>
    <row r="6" spans="1:17" x14ac:dyDescent="0.25">
      <c r="A6" s="5" t="s">
        <v>38</v>
      </c>
      <c r="F6" s="4">
        <v>1</v>
      </c>
      <c r="I6" s="4">
        <v>1</v>
      </c>
      <c r="J6" s="4">
        <v>1</v>
      </c>
      <c r="M6" s="4">
        <v>1</v>
      </c>
      <c r="N6" s="4">
        <v>1</v>
      </c>
      <c r="O6"/>
      <c r="P6"/>
      <c r="Q6"/>
    </row>
    <row r="7" spans="1:17" x14ac:dyDescent="0.25">
      <c r="A7" s="5" t="s">
        <v>32</v>
      </c>
      <c r="C7" s="4">
        <v>1</v>
      </c>
      <c r="D7" s="4">
        <v>1</v>
      </c>
      <c r="E7" s="4">
        <v>1</v>
      </c>
      <c r="F7" s="4">
        <v>3</v>
      </c>
      <c r="G7" s="4">
        <v>2</v>
      </c>
      <c r="H7" s="4">
        <v>3</v>
      </c>
      <c r="I7" s="4">
        <v>2.6666666666666665</v>
      </c>
      <c r="J7" s="4">
        <v>3</v>
      </c>
      <c r="K7" s="4">
        <v>2</v>
      </c>
      <c r="L7" s="4">
        <v>3</v>
      </c>
      <c r="M7" s="4">
        <v>2.6666666666666665</v>
      </c>
      <c r="N7" s="4">
        <v>2.25</v>
      </c>
      <c r="O7"/>
      <c r="P7"/>
      <c r="Q7"/>
    </row>
    <row r="8" spans="1:17" x14ac:dyDescent="0.25">
      <c r="A8" s="5" t="s">
        <v>0</v>
      </c>
      <c r="B8" s="4">
        <v>5</v>
      </c>
      <c r="C8" s="4">
        <v>3</v>
      </c>
      <c r="D8" s="4">
        <v>4</v>
      </c>
      <c r="E8" s="4">
        <v>4</v>
      </c>
      <c r="F8" s="4">
        <v>11</v>
      </c>
      <c r="G8" s="4">
        <v>7</v>
      </c>
      <c r="H8" s="4">
        <v>7</v>
      </c>
      <c r="I8" s="4">
        <v>8.3333333333333339</v>
      </c>
      <c r="J8" s="4">
        <v>10</v>
      </c>
      <c r="K8" s="4">
        <v>7</v>
      </c>
      <c r="L8" s="4">
        <v>7</v>
      </c>
      <c r="M8" s="4">
        <v>8</v>
      </c>
      <c r="N8" s="4">
        <v>6.7777777777777777</v>
      </c>
      <c r="O8"/>
      <c r="P8"/>
      <c r="Q8"/>
    </row>
    <row r="9" spans="1:17" x14ac:dyDescent="0.25">
      <c r="A9" s="5" t="s">
        <v>37</v>
      </c>
      <c r="F9" s="4">
        <v>1</v>
      </c>
      <c r="G9" s="4">
        <v>2</v>
      </c>
      <c r="I9" s="4">
        <v>1.5</v>
      </c>
      <c r="J9" s="4">
        <v>1</v>
      </c>
      <c r="K9" s="4">
        <v>2</v>
      </c>
      <c r="M9" s="4">
        <v>1.5</v>
      </c>
      <c r="N9" s="4">
        <v>1.5</v>
      </c>
      <c r="O9"/>
      <c r="P9"/>
      <c r="Q9"/>
    </row>
    <row r="10" spans="1:17" x14ac:dyDescent="0.25">
      <c r="A10" s="5" t="s">
        <v>1</v>
      </c>
      <c r="D10" s="4">
        <v>1</v>
      </c>
      <c r="E10" s="4">
        <v>1</v>
      </c>
      <c r="F10" s="4">
        <v>2</v>
      </c>
      <c r="H10" s="4">
        <v>2</v>
      </c>
      <c r="I10" s="4">
        <v>2</v>
      </c>
      <c r="J10" s="4">
        <v>2</v>
      </c>
      <c r="L10" s="4">
        <v>2</v>
      </c>
      <c r="M10" s="4">
        <v>2</v>
      </c>
      <c r="N10" s="4">
        <v>1.8</v>
      </c>
      <c r="O10"/>
      <c r="P10"/>
      <c r="Q10"/>
    </row>
    <row r="11" spans="1:17" x14ac:dyDescent="0.25">
      <c r="A11" s="5" t="s">
        <v>2</v>
      </c>
      <c r="B11" s="4">
        <v>1</v>
      </c>
      <c r="C11" s="4">
        <v>1</v>
      </c>
      <c r="E11" s="4">
        <v>1</v>
      </c>
      <c r="F11" s="4">
        <v>6</v>
      </c>
      <c r="G11" s="4">
        <v>5</v>
      </c>
      <c r="H11" s="4">
        <v>3</v>
      </c>
      <c r="I11" s="4">
        <v>4.666666666666667</v>
      </c>
      <c r="J11" s="4">
        <v>5</v>
      </c>
      <c r="K11" s="4">
        <v>4</v>
      </c>
      <c r="L11" s="4">
        <v>3</v>
      </c>
      <c r="M11" s="4">
        <v>4</v>
      </c>
      <c r="N11" s="4">
        <v>3.5</v>
      </c>
      <c r="O11"/>
      <c r="P11"/>
      <c r="Q11"/>
    </row>
    <row r="12" spans="1:17" x14ac:dyDescent="0.25">
      <c r="A12" s="5" t="s">
        <v>3</v>
      </c>
      <c r="B12" s="4">
        <v>1</v>
      </c>
      <c r="C12" s="4">
        <v>4</v>
      </c>
      <c r="D12" s="4">
        <v>5</v>
      </c>
      <c r="E12" s="4">
        <v>3.3333333333333335</v>
      </c>
      <c r="F12" s="4">
        <v>5</v>
      </c>
      <c r="G12" s="4">
        <v>7</v>
      </c>
      <c r="H12" s="4">
        <v>5</v>
      </c>
      <c r="I12" s="4">
        <v>5.666666666666667</v>
      </c>
      <c r="J12" s="4">
        <v>5</v>
      </c>
      <c r="K12" s="4">
        <v>7</v>
      </c>
      <c r="L12" s="4">
        <v>5</v>
      </c>
      <c r="M12" s="4">
        <v>5.666666666666667</v>
      </c>
      <c r="N12" s="4">
        <v>4.8888888888888893</v>
      </c>
      <c r="O12"/>
      <c r="P12"/>
      <c r="Q12"/>
    </row>
    <row r="13" spans="1:17" x14ac:dyDescent="0.25">
      <c r="A13" s="5" t="s">
        <v>4</v>
      </c>
      <c r="B13" s="4">
        <v>1</v>
      </c>
      <c r="C13" s="4">
        <v>3</v>
      </c>
      <c r="D13" s="4">
        <v>2</v>
      </c>
      <c r="E13" s="4">
        <v>2</v>
      </c>
      <c r="F13" s="4">
        <v>2</v>
      </c>
      <c r="G13" s="4">
        <v>4</v>
      </c>
      <c r="H13" s="4">
        <v>4</v>
      </c>
      <c r="I13" s="4">
        <v>3.3333333333333335</v>
      </c>
      <c r="J13" s="4">
        <v>2</v>
      </c>
      <c r="K13" s="4">
        <v>5</v>
      </c>
      <c r="L13" s="4">
        <v>4</v>
      </c>
      <c r="M13" s="4">
        <v>3.6666666666666665</v>
      </c>
      <c r="N13" s="4">
        <v>3</v>
      </c>
      <c r="O13"/>
      <c r="P13"/>
      <c r="Q13"/>
    </row>
    <row r="14" spans="1:17" x14ac:dyDescent="0.25">
      <c r="A14" s="5" t="s">
        <v>5</v>
      </c>
      <c r="B14" s="4">
        <v>7</v>
      </c>
      <c r="C14" s="4">
        <v>7</v>
      </c>
      <c r="D14" s="4">
        <v>5</v>
      </c>
      <c r="E14" s="4">
        <v>6.333333333333333</v>
      </c>
      <c r="F14" s="4">
        <v>11</v>
      </c>
      <c r="G14" s="4">
        <v>9</v>
      </c>
      <c r="H14" s="4">
        <v>9</v>
      </c>
      <c r="I14" s="4">
        <v>9.6666666666666661</v>
      </c>
      <c r="J14" s="4">
        <v>12</v>
      </c>
      <c r="K14" s="4">
        <v>11</v>
      </c>
      <c r="L14" s="4">
        <v>11</v>
      </c>
      <c r="M14" s="4">
        <v>11.333333333333334</v>
      </c>
      <c r="N14" s="4">
        <v>9.1111111111111107</v>
      </c>
      <c r="O14"/>
      <c r="P14"/>
      <c r="Q14"/>
    </row>
    <row r="15" spans="1:17" x14ac:dyDescent="0.25">
      <c r="A15" s="5" t="s">
        <v>6</v>
      </c>
      <c r="B15" s="4">
        <v>10</v>
      </c>
      <c r="C15" s="4">
        <v>12</v>
      </c>
      <c r="D15" s="4">
        <v>6</v>
      </c>
      <c r="E15" s="4">
        <v>9.3333333333333339</v>
      </c>
      <c r="F15" s="4">
        <v>17</v>
      </c>
      <c r="G15" s="4">
        <v>15</v>
      </c>
      <c r="H15" s="4">
        <v>12</v>
      </c>
      <c r="I15" s="4">
        <v>14.666666666666666</v>
      </c>
      <c r="J15" s="4">
        <v>22</v>
      </c>
      <c r="K15" s="4">
        <v>18</v>
      </c>
      <c r="L15" s="4">
        <v>14</v>
      </c>
      <c r="M15" s="4">
        <v>18</v>
      </c>
      <c r="N15" s="4">
        <v>14</v>
      </c>
      <c r="O15"/>
      <c r="P15"/>
      <c r="Q15"/>
    </row>
    <row r="16" spans="1:17" x14ac:dyDescent="0.25">
      <c r="A16" s="5" t="s">
        <v>7</v>
      </c>
      <c r="B16" s="4">
        <v>2</v>
      </c>
      <c r="C16" s="4">
        <v>2</v>
      </c>
      <c r="D16" s="4">
        <v>3</v>
      </c>
      <c r="E16" s="4">
        <v>2.3333333333333335</v>
      </c>
      <c r="F16" s="4">
        <v>4</v>
      </c>
      <c r="G16" s="4">
        <v>5</v>
      </c>
      <c r="H16" s="4">
        <v>7</v>
      </c>
      <c r="I16" s="4">
        <v>5.333333333333333</v>
      </c>
      <c r="J16" s="4">
        <v>4</v>
      </c>
      <c r="K16" s="4">
        <v>5</v>
      </c>
      <c r="L16" s="4">
        <v>7</v>
      </c>
      <c r="M16" s="4">
        <v>5.333333333333333</v>
      </c>
      <c r="N16" s="4">
        <v>4.333333333333333</v>
      </c>
      <c r="O16"/>
      <c r="P16"/>
      <c r="Q16"/>
    </row>
    <row r="17" spans="1:17" x14ac:dyDescent="0.25">
      <c r="A17" s="5" t="s">
        <v>8</v>
      </c>
      <c r="F17" s="4">
        <v>2</v>
      </c>
      <c r="G17" s="4">
        <v>4</v>
      </c>
      <c r="H17" s="4">
        <v>3</v>
      </c>
      <c r="I17" s="4">
        <v>3</v>
      </c>
      <c r="J17" s="4">
        <v>2</v>
      </c>
      <c r="K17" s="4">
        <v>4</v>
      </c>
      <c r="L17" s="4">
        <v>4</v>
      </c>
      <c r="M17" s="4">
        <v>3.3333333333333335</v>
      </c>
      <c r="N17" s="4">
        <v>3.1666666666666665</v>
      </c>
      <c r="O17"/>
      <c r="P17"/>
      <c r="Q17"/>
    </row>
    <row r="18" spans="1:17" x14ac:dyDescent="0.25">
      <c r="A18" s="5" t="s">
        <v>9</v>
      </c>
      <c r="G18" s="4">
        <v>1</v>
      </c>
      <c r="H18" s="4">
        <v>1</v>
      </c>
      <c r="I18" s="4">
        <v>1</v>
      </c>
      <c r="K18" s="4">
        <v>1</v>
      </c>
      <c r="L18" s="4">
        <v>1</v>
      </c>
      <c r="M18" s="4">
        <v>1</v>
      </c>
      <c r="N18" s="4">
        <v>1</v>
      </c>
      <c r="O18"/>
      <c r="P18"/>
      <c r="Q18"/>
    </row>
    <row r="19" spans="1:17" x14ac:dyDescent="0.25">
      <c r="A19" s="5" t="s">
        <v>33</v>
      </c>
      <c r="G19" s="4">
        <v>1</v>
      </c>
      <c r="H19" s="4">
        <v>1</v>
      </c>
      <c r="I19" s="4">
        <v>1</v>
      </c>
      <c r="K19" s="4">
        <v>1</v>
      </c>
      <c r="L19" s="4">
        <v>1</v>
      </c>
      <c r="M19" s="4">
        <v>1</v>
      </c>
      <c r="N19" s="4">
        <v>1</v>
      </c>
      <c r="O19"/>
      <c r="P19"/>
      <c r="Q19"/>
    </row>
    <row r="20" spans="1:17" x14ac:dyDescent="0.25">
      <c r="A20" s="5" t="s">
        <v>39</v>
      </c>
      <c r="F20" s="4">
        <v>1</v>
      </c>
      <c r="I20" s="4">
        <v>1</v>
      </c>
      <c r="J20" s="4">
        <v>1</v>
      </c>
      <c r="M20" s="4">
        <v>1</v>
      </c>
      <c r="N20" s="4">
        <v>1</v>
      </c>
      <c r="O20"/>
      <c r="P20"/>
      <c r="Q20"/>
    </row>
    <row r="21" spans="1:17" x14ac:dyDescent="0.25">
      <c r="A21" s="5" t="s">
        <v>10</v>
      </c>
      <c r="B21" s="4">
        <v>4</v>
      </c>
      <c r="C21" s="4">
        <v>4</v>
      </c>
      <c r="D21" s="4">
        <v>8</v>
      </c>
      <c r="E21" s="4">
        <v>5.333333333333333</v>
      </c>
      <c r="F21" s="4">
        <v>4</v>
      </c>
      <c r="G21" s="4">
        <v>4</v>
      </c>
      <c r="H21" s="4">
        <v>8</v>
      </c>
      <c r="I21" s="4">
        <v>5.333333333333333</v>
      </c>
      <c r="J21" s="4">
        <v>4</v>
      </c>
      <c r="K21" s="4">
        <v>4</v>
      </c>
      <c r="L21" s="4">
        <v>8</v>
      </c>
      <c r="M21" s="4">
        <v>5.333333333333333</v>
      </c>
      <c r="N21" s="4">
        <v>5.333333333333333</v>
      </c>
      <c r="O21"/>
      <c r="P21"/>
      <c r="Q21"/>
    </row>
    <row r="22" spans="1:17" x14ac:dyDescent="0.25">
      <c r="A22" s="5" t="s">
        <v>11</v>
      </c>
      <c r="F22" s="4">
        <v>1</v>
      </c>
      <c r="G22" s="4">
        <v>1</v>
      </c>
      <c r="H22" s="4">
        <v>1</v>
      </c>
      <c r="I22" s="4">
        <v>1</v>
      </c>
      <c r="J22" s="4">
        <v>1</v>
      </c>
      <c r="K22" s="4">
        <v>1</v>
      </c>
      <c r="L22" s="4">
        <v>1</v>
      </c>
      <c r="M22" s="4">
        <v>1</v>
      </c>
      <c r="N22" s="4">
        <v>1</v>
      </c>
      <c r="O22"/>
      <c r="P22"/>
      <c r="Q22"/>
    </row>
    <row r="23" spans="1:17" x14ac:dyDescent="0.25">
      <c r="A23" s="5" t="s">
        <v>12</v>
      </c>
      <c r="B23" s="4">
        <v>7</v>
      </c>
      <c r="C23" s="4">
        <v>7</v>
      </c>
      <c r="D23" s="4">
        <v>7</v>
      </c>
      <c r="E23" s="4">
        <v>7</v>
      </c>
      <c r="F23" s="4">
        <v>15</v>
      </c>
      <c r="G23" s="4">
        <v>14</v>
      </c>
      <c r="H23" s="4">
        <v>9</v>
      </c>
      <c r="I23" s="4">
        <v>12.666666666666666</v>
      </c>
      <c r="J23" s="4">
        <v>8</v>
      </c>
      <c r="K23" s="4">
        <v>7</v>
      </c>
      <c r="L23" s="4">
        <v>7</v>
      </c>
      <c r="M23" s="4">
        <v>7.333333333333333</v>
      </c>
      <c r="N23" s="4">
        <v>9</v>
      </c>
      <c r="O23"/>
      <c r="P23"/>
      <c r="Q23"/>
    </row>
    <row r="24" spans="1:17" x14ac:dyDescent="0.25">
      <c r="A24" s="5" t="s">
        <v>13</v>
      </c>
      <c r="B24" s="4">
        <v>3</v>
      </c>
      <c r="C24" s="4">
        <v>4</v>
      </c>
      <c r="D24" s="4">
        <v>8</v>
      </c>
      <c r="E24" s="4">
        <v>5</v>
      </c>
      <c r="F24" s="4">
        <v>3</v>
      </c>
      <c r="G24" s="4">
        <v>5</v>
      </c>
      <c r="H24" s="4">
        <v>11</v>
      </c>
      <c r="I24" s="4">
        <v>6.333333333333333</v>
      </c>
      <c r="J24" s="4">
        <v>5</v>
      </c>
      <c r="K24" s="4">
        <v>6</v>
      </c>
      <c r="L24" s="4">
        <v>8</v>
      </c>
      <c r="M24" s="4">
        <v>6.333333333333333</v>
      </c>
      <c r="N24" s="4">
        <v>5.8888888888888893</v>
      </c>
      <c r="O24"/>
      <c r="P24"/>
      <c r="Q24"/>
    </row>
    <row r="25" spans="1:17" x14ac:dyDescent="0.25">
      <c r="A25" s="5" t="s">
        <v>14</v>
      </c>
      <c r="B25" s="4">
        <v>3</v>
      </c>
      <c r="C25" s="4">
        <v>5</v>
      </c>
      <c r="D25" s="4">
        <v>5</v>
      </c>
      <c r="E25" s="4">
        <v>4.333333333333333</v>
      </c>
      <c r="F25" s="4">
        <v>3</v>
      </c>
      <c r="G25" s="4">
        <v>5</v>
      </c>
      <c r="H25" s="4">
        <v>5</v>
      </c>
      <c r="I25" s="4">
        <v>4.333333333333333</v>
      </c>
      <c r="J25" s="4">
        <v>6</v>
      </c>
      <c r="K25" s="4">
        <v>8</v>
      </c>
      <c r="L25" s="4">
        <v>7</v>
      </c>
      <c r="M25" s="4">
        <v>7</v>
      </c>
      <c r="N25" s="4">
        <v>5.2222222222222223</v>
      </c>
      <c r="O25"/>
      <c r="P25"/>
      <c r="Q25"/>
    </row>
    <row r="26" spans="1:17" x14ac:dyDescent="0.25">
      <c r="A26" s="5" t="s">
        <v>15</v>
      </c>
      <c r="F26" s="4">
        <v>3</v>
      </c>
      <c r="G26" s="4">
        <v>2</v>
      </c>
      <c r="H26" s="4">
        <v>3</v>
      </c>
      <c r="I26" s="4">
        <v>2.6666666666666665</v>
      </c>
      <c r="J26" s="4">
        <v>2</v>
      </c>
      <c r="K26" s="4">
        <v>2</v>
      </c>
      <c r="L26" s="4">
        <v>3</v>
      </c>
      <c r="M26" s="4">
        <v>2.3333333333333335</v>
      </c>
      <c r="N26" s="4">
        <v>2.5</v>
      </c>
      <c r="O26"/>
      <c r="P26"/>
      <c r="Q26"/>
    </row>
    <row r="27" spans="1:17" x14ac:dyDescent="0.25">
      <c r="A27" s="5" t="s">
        <v>16</v>
      </c>
      <c r="F27" s="4">
        <v>1</v>
      </c>
      <c r="G27" s="4">
        <v>1</v>
      </c>
      <c r="I27" s="4">
        <v>1</v>
      </c>
      <c r="J27" s="4">
        <v>1</v>
      </c>
      <c r="M27" s="4">
        <v>1</v>
      </c>
      <c r="N27" s="4">
        <v>1</v>
      </c>
      <c r="O27"/>
      <c r="P27"/>
      <c r="Q27"/>
    </row>
    <row r="28" spans="1:17" x14ac:dyDescent="0.25">
      <c r="A28" s="5" t="s">
        <v>17</v>
      </c>
      <c r="B28" s="4">
        <v>1</v>
      </c>
      <c r="C28" s="4">
        <v>1</v>
      </c>
      <c r="D28" s="4">
        <v>1</v>
      </c>
      <c r="E28" s="4">
        <v>1</v>
      </c>
      <c r="F28" s="4">
        <v>1</v>
      </c>
      <c r="G28" s="4">
        <v>1</v>
      </c>
      <c r="H28" s="4">
        <v>4</v>
      </c>
      <c r="I28" s="4">
        <v>2</v>
      </c>
      <c r="K28" s="4">
        <v>1</v>
      </c>
      <c r="L28" s="4">
        <v>3</v>
      </c>
      <c r="M28" s="4">
        <v>2</v>
      </c>
      <c r="N28" s="4">
        <v>1.625</v>
      </c>
      <c r="O28"/>
      <c r="P28"/>
      <c r="Q28"/>
    </row>
    <row r="29" spans="1:17" x14ac:dyDescent="0.25">
      <c r="A29" s="5" t="s">
        <v>18</v>
      </c>
      <c r="C29" s="4">
        <v>1</v>
      </c>
      <c r="D29" s="4">
        <v>1</v>
      </c>
      <c r="E29" s="4">
        <v>1</v>
      </c>
      <c r="F29" s="4">
        <v>3</v>
      </c>
      <c r="G29" s="4">
        <v>5</v>
      </c>
      <c r="H29" s="4">
        <v>4</v>
      </c>
      <c r="I29" s="4">
        <v>4</v>
      </c>
      <c r="J29" s="4">
        <v>3</v>
      </c>
      <c r="K29" s="4">
        <v>4</v>
      </c>
      <c r="L29" s="4">
        <v>3</v>
      </c>
      <c r="M29" s="4">
        <v>3.3333333333333335</v>
      </c>
      <c r="N29" s="4">
        <v>3</v>
      </c>
      <c r="O29"/>
      <c r="P29"/>
      <c r="Q29"/>
    </row>
    <row r="30" spans="1:17" x14ac:dyDescent="0.25">
      <c r="A30" s="5" t="s">
        <v>19</v>
      </c>
      <c r="F30" s="4">
        <v>1</v>
      </c>
      <c r="G30" s="4">
        <v>2</v>
      </c>
      <c r="H30" s="4">
        <v>1</v>
      </c>
      <c r="I30" s="4">
        <v>1.3333333333333333</v>
      </c>
      <c r="J30" s="4">
        <v>1</v>
      </c>
      <c r="K30" s="4">
        <v>2</v>
      </c>
      <c r="L30" s="4">
        <v>1</v>
      </c>
      <c r="M30" s="4">
        <v>1.3333333333333333</v>
      </c>
      <c r="N30" s="4">
        <v>1.3333333333333333</v>
      </c>
      <c r="O30"/>
      <c r="P30"/>
      <c r="Q30"/>
    </row>
    <row r="31" spans="1:17" x14ac:dyDescent="0.25">
      <c r="A31" s="5" t="s">
        <v>20</v>
      </c>
      <c r="F31" s="4">
        <v>2</v>
      </c>
      <c r="G31" s="4">
        <v>2</v>
      </c>
      <c r="H31" s="4">
        <v>2</v>
      </c>
      <c r="I31" s="4">
        <v>2</v>
      </c>
      <c r="J31" s="4">
        <v>2</v>
      </c>
      <c r="K31" s="4">
        <v>2</v>
      </c>
      <c r="L31" s="4">
        <v>2</v>
      </c>
      <c r="M31" s="4">
        <v>2</v>
      </c>
      <c r="N31" s="4">
        <v>2</v>
      </c>
      <c r="O31"/>
      <c r="P31"/>
      <c r="Q31"/>
    </row>
    <row r="32" spans="1:17" x14ac:dyDescent="0.25">
      <c r="A32" s="5" t="s">
        <v>21</v>
      </c>
      <c r="C32" s="4">
        <v>2</v>
      </c>
      <c r="D32" s="4">
        <v>3</v>
      </c>
      <c r="E32" s="4">
        <v>2.5</v>
      </c>
      <c r="G32" s="4">
        <v>2</v>
      </c>
      <c r="H32" s="4">
        <v>3</v>
      </c>
      <c r="I32" s="4">
        <v>2.5</v>
      </c>
      <c r="K32" s="4">
        <v>2</v>
      </c>
      <c r="L32" s="4">
        <v>3</v>
      </c>
      <c r="M32" s="4">
        <v>2.5</v>
      </c>
      <c r="N32" s="4">
        <v>2.5</v>
      </c>
      <c r="O32"/>
      <c r="P32"/>
      <c r="Q32"/>
    </row>
    <row r="33" spans="1:17" x14ac:dyDescent="0.25">
      <c r="A33" s="5" t="s">
        <v>30</v>
      </c>
      <c r="B33" s="4">
        <v>3.75</v>
      </c>
      <c r="C33" s="4">
        <v>3.8</v>
      </c>
      <c r="D33" s="4">
        <v>4</v>
      </c>
      <c r="E33" s="4">
        <v>3.8571428571428572</v>
      </c>
      <c r="F33" s="4">
        <v>4.291666666666667</v>
      </c>
      <c r="G33" s="4">
        <v>4.416666666666667</v>
      </c>
      <c r="H33" s="4">
        <v>4.6956521739130439</v>
      </c>
      <c r="I33" s="4">
        <v>4.464788732394366</v>
      </c>
      <c r="J33" s="4">
        <v>4.4782608695652177</v>
      </c>
      <c r="K33" s="4">
        <v>4.6086956521739131</v>
      </c>
      <c r="L33" s="4">
        <v>4.6956521739130439</v>
      </c>
      <c r="M33" s="4">
        <v>4.5942028985507246</v>
      </c>
      <c r="N33" s="4">
        <v>4.3736263736263732</v>
      </c>
      <c r="O33"/>
      <c r="P33"/>
      <c r="Q33"/>
    </row>
    <row r="34" spans="1:17" x14ac:dyDescent="0.2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</row>
    <row r="35" spans="1:17" x14ac:dyDescent="0.25">
      <c r="A35" s="8" t="s">
        <v>41</v>
      </c>
      <c r="B35" s="8">
        <f>SUM(B6:B33)</f>
        <v>48.75</v>
      </c>
      <c r="C35" s="8">
        <f t="shared" ref="C35:E35" si="0">SUM(C6:C33)</f>
        <v>60.8</v>
      </c>
      <c r="D35" s="8">
        <f t="shared" si="0"/>
        <v>64</v>
      </c>
      <c r="E35" s="8">
        <f t="shared" si="0"/>
        <v>60.357142857142854</v>
      </c>
      <c r="F35" s="8">
        <f>SUM(F6:F33)</f>
        <v>107.29166666666667</v>
      </c>
      <c r="G35" s="8">
        <f t="shared" ref="G35:Q35" si="1">SUM(G6:G33)</f>
        <v>110.41666666666667</v>
      </c>
      <c r="H35" s="8">
        <f t="shared" si="1"/>
        <v>112.69565217391305</v>
      </c>
      <c r="I35" s="8">
        <f t="shared" si="1"/>
        <v>114.46478873239437</v>
      </c>
      <c r="J35" s="8">
        <f t="shared" si="1"/>
        <v>107.47826086956522</v>
      </c>
      <c r="K35" s="8">
        <f t="shared" si="1"/>
        <v>110.60869565217391</v>
      </c>
      <c r="L35" s="8">
        <f t="shared" si="1"/>
        <v>112.69565217391305</v>
      </c>
      <c r="M35" s="8">
        <f t="shared" si="1"/>
        <v>115.59420289855069</v>
      </c>
      <c r="N35" s="8">
        <f t="shared" si="1"/>
        <v>103.10418192918195</v>
      </c>
      <c r="O35" s="8">
        <f t="shared" si="1"/>
        <v>0</v>
      </c>
      <c r="P35" s="8">
        <f t="shared" si="1"/>
        <v>0</v>
      </c>
      <c r="Q35" s="8">
        <f t="shared" si="1"/>
        <v>0</v>
      </c>
    </row>
  </sheetData>
  <pageMargins left="0.7" right="0.7" top="0.75" bottom="0.75" header="0.3" footer="0.3"/>
  <pageSetup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3"/>
  <sheetViews>
    <sheetView workbookViewId="0">
      <selection activeCell="A58" sqref="A2:XFD58"/>
    </sheetView>
  </sheetViews>
  <sheetFormatPr defaultRowHeight="15" x14ac:dyDescent="0.25"/>
  <cols>
    <col min="1" max="1" width="14.7109375" style="1" bestFit="1" customWidth="1"/>
    <col min="2" max="2" width="6.28515625" style="1" bestFit="1" customWidth="1"/>
    <col min="3" max="4" width="9.140625" style="1"/>
  </cols>
  <sheetData>
    <row r="1" spans="1:4" x14ac:dyDescent="0.25">
      <c r="A1" s="1" t="s">
        <v>25</v>
      </c>
      <c r="B1" s="1" t="s">
        <v>24</v>
      </c>
      <c r="C1" s="1" t="s">
        <v>23</v>
      </c>
      <c r="D1" s="1" t="s">
        <v>28</v>
      </c>
    </row>
    <row r="2" spans="1:4" x14ac:dyDescent="0.25">
      <c r="A2" s="2" t="s">
        <v>32</v>
      </c>
      <c r="B2" s="2">
        <v>3</v>
      </c>
      <c r="C2" s="1" t="s">
        <v>22</v>
      </c>
      <c r="D2" s="1">
        <v>2012</v>
      </c>
    </row>
    <row r="3" spans="1:4" x14ac:dyDescent="0.25">
      <c r="A3" s="2" t="s">
        <v>0</v>
      </c>
      <c r="B3" s="2">
        <v>7</v>
      </c>
      <c r="C3" s="1" t="s">
        <v>22</v>
      </c>
      <c r="D3" s="1">
        <v>2012</v>
      </c>
    </row>
    <row r="4" spans="1:4" x14ac:dyDescent="0.25">
      <c r="A4" s="2" t="s">
        <v>1</v>
      </c>
      <c r="B4" s="2">
        <v>2</v>
      </c>
      <c r="C4" s="1" t="s">
        <v>22</v>
      </c>
      <c r="D4" s="1">
        <v>2012</v>
      </c>
    </row>
    <row r="5" spans="1:4" x14ac:dyDescent="0.25">
      <c r="A5" s="2" t="s">
        <v>2</v>
      </c>
      <c r="B5" s="2">
        <v>3</v>
      </c>
      <c r="C5" s="1" t="s">
        <v>22</v>
      </c>
      <c r="D5" s="1">
        <v>2012</v>
      </c>
    </row>
    <row r="6" spans="1:4" x14ac:dyDescent="0.25">
      <c r="A6" s="2" t="s">
        <v>3</v>
      </c>
      <c r="B6" s="2">
        <v>5</v>
      </c>
      <c r="C6" s="1" t="s">
        <v>22</v>
      </c>
      <c r="D6" s="1">
        <v>2012</v>
      </c>
    </row>
    <row r="7" spans="1:4" x14ac:dyDescent="0.25">
      <c r="A7" s="2" t="s">
        <v>4</v>
      </c>
      <c r="B7" s="2">
        <v>4</v>
      </c>
      <c r="C7" s="1" t="s">
        <v>22</v>
      </c>
      <c r="D7" s="1">
        <v>2012</v>
      </c>
    </row>
    <row r="8" spans="1:4" x14ac:dyDescent="0.25">
      <c r="A8" s="2" t="s">
        <v>5</v>
      </c>
      <c r="B8" s="2">
        <v>11</v>
      </c>
      <c r="C8" s="1" t="s">
        <v>22</v>
      </c>
      <c r="D8" s="1">
        <v>2012</v>
      </c>
    </row>
    <row r="9" spans="1:4" x14ac:dyDescent="0.25">
      <c r="A9" s="2" t="s">
        <v>6</v>
      </c>
      <c r="B9" s="2">
        <v>14</v>
      </c>
      <c r="C9" s="1" t="s">
        <v>22</v>
      </c>
      <c r="D9" s="1">
        <v>2012</v>
      </c>
    </row>
    <row r="10" spans="1:4" x14ac:dyDescent="0.25">
      <c r="A10" s="2" t="s">
        <v>7</v>
      </c>
      <c r="B10" s="2">
        <v>7</v>
      </c>
      <c r="C10" s="1" t="s">
        <v>22</v>
      </c>
      <c r="D10" s="1">
        <v>2012</v>
      </c>
    </row>
    <row r="11" spans="1:4" x14ac:dyDescent="0.25">
      <c r="A11" s="2" t="s">
        <v>8</v>
      </c>
      <c r="B11" s="2">
        <v>4</v>
      </c>
      <c r="C11" s="1" t="s">
        <v>22</v>
      </c>
      <c r="D11" s="1">
        <v>2012</v>
      </c>
    </row>
    <row r="12" spans="1:4" x14ac:dyDescent="0.25">
      <c r="A12" s="2" t="s">
        <v>9</v>
      </c>
      <c r="B12" s="2">
        <v>1</v>
      </c>
      <c r="C12" s="1" t="s">
        <v>22</v>
      </c>
      <c r="D12" s="1">
        <v>2012</v>
      </c>
    </row>
    <row r="13" spans="1:4" x14ac:dyDescent="0.25">
      <c r="A13" s="2" t="s">
        <v>33</v>
      </c>
      <c r="B13" s="2">
        <v>1</v>
      </c>
      <c r="C13" s="1" t="s">
        <v>22</v>
      </c>
      <c r="D13" s="1">
        <v>2012</v>
      </c>
    </row>
    <row r="14" spans="1:4" x14ac:dyDescent="0.25">
      <c r="A14" s="2" t="s">
        <v>10</v>
      </c>
      <c r="B14" s="2">
        <v>8</v>
      </c>
      <c r="C14" s="1" t="s">
        <v>22</v>
      </c>
      <c r="D14" s="1">
        <v>2012</v>
      </c>
    </row>
    <row r="15" spans="1:4" x14ac:dyDescent="0.25">
      <c r="A15" s="2" t="s">
        <v>11</v>
      </c>
      <c r="B15" s="2">
        <v>1</v>
      </c>
      <c r="C15" s="1" t="s">
        <v>22</v>
      </c>
      <c r="D15" s="1">
        <v>2012</v>
      </c>
    </row>
    <row r="16" spans="1:4" x14ac:dyDescent="0.25">
      <c r="A16" s="2" t="s">
        <v>12</v>
      </c>
      <c r="B16" s="2">
        <v>7</v>
      </c>
      <c r="C16" s="1" t="s">
        <v>22</v>
      </c>
      <c r="D16" s="1">
        <v>2012</v>
      </c>
    </row>
    <row r="17" spans="1:4" x14ac:dyDescent="0.25">
      <c r="A17" s="2" t="s">
        <v>13</v>
      </c>
      <c r="B17" s="2">
        <v>8</v>
      </c>
      <c r="C17" s="1" t="s">
        <v>22</v>
      </c>
      <c r="D17" s="1">
        <v>2012</v>
      </c>
    </row>
    <row r="18" spans="1:4" x14ac:dyDescent="0.25">
      <c r="A18" s="2" t="s">
        <v>14</v>
      </c>
      <c r="B18" s="2">
        <v>7</v>
      </c>
      <c r="C18" s="1" t="s">
        <v>22</v>
      </c>
      <c r="D18" s="1">
        <v>2012</v>
      </c>
    </row>
    <row r="19" spans="1:4" x14ac:dyDescent="0.25">
      <c r="A19" s="2" t="s">
        <v>15</v>
      </c>
      <c r="B19" s="2">
        <v>3</v>
      </c>
      <c r="C19" s="1" t="s">
        <v>22</v>
      </c>
      <c r="D19" s="1">
        <v>2012</v>
      </c>
    </row>
    <row r="20" spans="1:4" x14ac:dyDescent="0.25">
      <c r="A20" s="2" t="s">
        <v>17</v>
      </c>
      <c r="B20" s="2">
        <v>3</v>
      </c>
      <c r="C20" s="1" t="s">
        <v>22</v>
      </c>
      <c r="D20" s="1">
        <v>2012</v>
      </c>
    </row>
    <row r="21" spans="1:4" x14ac:dyDescent="0.25">
      <c r="A21" s="2" t="s">
        <v>18</v>
      </c>
      <c r="B21" s="2">
        <v>3</v>
      </c>
      <c r="C21" s="1" t="s">
        <v>22</v>
      </c>
      <c r="D21" s="1">
        <v>2012</v>
      </c>
    </row>
    <row r="22" spans="1:4" x14ac:dyDescent="0.25">
      <c r="A22" s="2" t="s">
        <v>19</v>
      </c>
      <c r="B22" s="2">
        <v>1</v>
      </c>
      <c r="C22" s="1" t="s">
        <v>22</v>
      </c>
      <c r="D22" s="1">
        <v>2012</v>
      </c>
    </row>
    <row r="23" spans="1:4" x14ac:dyDescent="0.25">
      <c r="A23" s="2" t="s">
        <v>20</v>
      </c>
      <c r="B23" s="2">
        <v>2</v>
      </c>
      <c r="C23" s="1" t="s">
        <v>22</v>
      </c>
      <c r="D23" s="1">
        <v>2012</v>
      </c>
    </row>
    <row r="24" spans="1:4" x14ac:dyDescent="0.25">
      <c r="A24" s="2" t="s">
        <v>21</v>
      </c>
      <c r="B24" s="2">
        <v>3</v>
      </c>
      <c r="C24" s="1" t="s">
        <v>22</v>
      </c>
      <c r="D24" s="1">
        <v>2012</v>
      </c>
    </row>
    <row r="25" spans="1:4" x14ac:dyDescent="0.25">
      <c r="A25" s="2" t="s">
        <v>32</v>
      </c>
      <c r="B25" s="2">
        <v>3</v>
      </c>
      <c r="C25" s="1" t="s">
        <v>26</v>
      </c>
      <c r="D25" s="1">
        <v>2012</v>
      </c>
    </row>
    <row r="26" spans="1:4" x14ac:dyDescent="0.25">
      <c r="A26" s="2" t="s">
        <v>0</v>
      </c>
      <c r="B26" s="2">
        <v>7</v>
      </c>
      <c r="C26" s="1" t="s">
        <v>26</v>
      </c>
      <c r="D26" s="1">
        <v>2012</v>
      </c>
    </row>
    <row r="27" spans="1:4" x14ac:dyDescent="0.25">
      <c r="A27" s="2" t="s">
        <v>1</v>
      </c>
      <c r="B27" s="2">
        <v>2</v>
      </c>
      <c r="C27" s="1" t="s">
        <v>26</v>
      </c>
      <c r="D27" s="1">
        <v>2012</v>
      </c>
    </row>
    <row r="28" spans="1:4" x14ac:dyDescent="0.25">
      <c r="A28" s="2" t="s">
        <v>2</v>
      </c>
      <c r="B28" s="2">
        <v>3</v>
      </c>
      <c r="C28" s="1" t="s">
        <v>26</v>
      </c>
      <c r="D28" s="1">
        <v>2012</v>
      </c>
    </row>
    <row r="29" spans="1:4" x14ac:dyDescent="0.25">
      <c r="A29" s="2" t="s">
        <v>3</v>
      </c>
      <c r="B29" s="2">
        <v>5</v>
      </c>
      <c r="C29" s="1" t="s">
        <v>26</v>
      </c>
      <c r="D29" s="1">
        <v>2012</v>
      </c>
    </row>
    <row r="30" spans="1:4" x14ac:dyDescent="0.25">
      <c r="A30" s="2" t="s">
        <v>4</v>
      </c>
      <c r="B30" s="2">
        <v>4</v>
      </c>
      <c r="C30" s="1" t="s">
        <v>26</v>
      </c>
      <c r="D30" s="1">
        <v>2012</v>
      </c>
    </row>
    <row r="31" spans="1:4" x14ac:dyDescent="0.25">
      <c r="A31" s="2" t="s">
        <v>5</v>
      </c>
      <c r="B31" s="2">
        <v>9</v>
      </c>
      <c r="C31" s="1" t="s">
        <v>26</v>
      </c>
      <c r="D31" s="1">
        <v>2012</v>
      </c>
    </row>
    <row r="32" spans="1:4" x14ac:dyDescent="0.25">
      <c r="A32" s="2" t="s">
        <v>6</v>
      </c>
      <c r="B32" s="2">
        <v>12</v>
      </c>
      <c r="C32" s="1" t="s">
        <v>26</v>
      </c>
      <c r="D32" s="1">
        <v>2012</v>
      </c>
    </row>
    <row r="33" spans="1:4" x14ac:dyDescent="0.25">
      <c r="A33" s="2" t="s">
        <v>7</v>
      </c>
      <c r="B33" s="2">
        <v>7</v>
      </c>
      <c r="C33" s="1" t="s">
        <v>26</v>
      </c>
      <c r="D33" s="1">
        <v>2012</v>
      </c>
    </row>
    <row r="34" spans="1:4" x14ac:dyDescent="0.25">
      <c r="A34" s="2" t="s">
        <v>8</v>
      </c>
      <c r="B34" s="2">
        <v>3</v>
      </c>
      <c r="C34" s="1" t="s">
        <v>26</v>
      </c>
      <c r="D34" s="1">
        <v>2012</v>
      </c>
    </row>
    <row r="35" spans="1:4" x14ac:dyDescent="0.25">
      <c r="A35" s="2" t="s">
        <v>9</v>
      </c>
      <c r="B35" s="2">
        <v>1</v>
      </c>
      <c r="C35" s="1" t="s">
        <v>26</v>
      </c>
      <c r="D35" s="1">
        <v>2012</v>
      </c>
    </row>
    <row r="36" spans="1:4" x14ac:dyDescent="0.25">
      <c r="A36" s="2" t="s">
        <v>33</v>
      </c>
      <c r="B36" s="2">
        <v>1</v>
      </c>
      <c r="C36" s="1" t="s">
        <v>26</v>
      </c>
      <c r="D36" s="1">
        <v>2012</v>
      </c>
    </row>
    <row r="37" spans="1:4" x14ac:dyDescent="0.25">
      <c r="A37" s="2" t="s">
        <v>10</v>
      </c>
      <c r="B37" s="2">
        <v>8</v>
      </c>
      <c r="C37" s="1" t="s">
        <v>26</v>
      </c>
      <c r="D37" s="1">
        <v>2012</v>
      </c>
    </row>
    <row r="38" spans="1:4" x14ac:dyDescent="0.25">
      <c r="A38" s="2" t="s">
        <v>11</v>
      </c>
      <c r="B38" s="2">
        <v>1</v>
      </c>
      <c r="C38" s="1" t="s">
        <v>26</v>
      </c>
      <c r="D38" s="1">
        <v>2012</v>
      </c>
    </row>
    <row r="39" spans="1:4" x14ac:dyDescent="0.25">
      <c r="A39" s="2" t="s">
        <v>12</v>
      </c>
      <c r="B39" s="2">
        <v>9</v>
      </c>
      <c r="C39" s="1" t="s">
        <v>26</v>
      </c>
      <c r="D39" s="1">
        <v>2012</v>
      </c>
    </row>
    <row r="40" spans="1:4" ht="30" x14ac:dyDescent="0.25">
      <c r="A40" s="2" t="s">
        <v>13</v>
      </c>
      <c r="B40" s="2">
        <v>11</v>
      </c>
      <c r="C40" s="1" t="s">
        <v>26</v>
      </c>
      <c r="D40" s="1">
        <v>2012</v>
      </c>
    </row>
    <row r="41" spans="1:4" x14ac:dyDescent="0.25">
      <c r="A41" s="2" t="s">
        <v>14</v>
      </c>
      <c r="B41" s="2">
        <v>5</v>
      </c>
      <c r="C41" s="1" t="s">
        <v>26</v>
      </c>
      <c r="D41" s="1">
        <v>2012</v>
      </c>
    </row>
    <row r="42" spans="1:4" x14ac:dyDescent="0.25">
      <c r="A42" s="2" t="s">
        <v>15</v>
      </c>
      <c r="B42" s="2">
        <v>3</v>
      </c>
      <c r="C42" s="1" t="s">
        <v>26</v>
      </c>
      <c r="D42" s="1">
        <v>2012</v>
      </c>
    </row>
    <row r="43" spans="1:4" x14ac:dyDescent="0.25">
      <c r="A43" s="2" t="s">
        <v>17</v>
      </c>
      <c r="B43" s="2">
        <v>4</v>
      </c>
      <c r="C43" s="1" t="s">
        <v>26</v>
      </c>
      <c r="D43" s="1">
        <v>2012</v>
      </c>
    </row>
    <row r="44" spans="1:4" x14ac:dyDescent="0.25">
      <c r="A44" s="2" t="s">
        <v>18</v>
      </c>
      <c r="B44" s="2">
        <v>4</v>
      </c>
      <c r="C44" s="1" t="s">
        <v>26</v>
      </c>
      <c r="D44" s="1">
        <v>2012</v>
      </c>
    </row>
    <row r="45" spans="1:4" x14ac:dyDescent="0.25">
      <c r="A45" s="2" t="s">
        <v>19</v>
      </c>
      <c r="B45" s="2">
        <v>1</v>
      </c>
      <c r="C45" s="1" t="s">
        <v>26</v>
      </c>
      <c r="D45" s="1">
        <v>2012</v>
      </c>
    </row>
    <row r="46" spans="1:4" x14ac:dyDescent="0.25">
      <c r="A46" s="2" t="s">
        <v>20</v>
      </c>
      <c r="B46" s="2">
        <v>2</v>
      </c>
      <c r="C46" s="1" t="s">
        <v>26</v>
      </c>
      <c r="D46" s="1">
        <v>2012</v>
      </c>
    </row>
    <row r="47" spans="1:4" x14ac:dyDescent="0.25">
      <c r="A47" s="2" t="s">
        <v>21</v>
      </c>
      <c r="B47" s="2">
        <v>3</v>
      </c>
      <c r="C47" s="1" t="s">
        <v>26</v>
      </c>
      <c r="D47" s="1">
        <v>2012</v>
      </c>
    </row>
    <row r="48" spans="1:4" x14ac:dyDescent="0.25">
      <c r="A48" s="2" t="s">
        <v>32</v>
      </c>
      <c r="B48" s="2">
        <v>1</v>
      </c>
      <c r="C48" s="1" t="s">
        <v>27</v>
      </c>
      <c r="D48" s="1">
        <v>2012</v>
      </c>
    </row>
    <row r="49" spans="1:4" x14ac:dyDescent="0.25">
      <c r="A49" s="2" t="s">
        <v>0</v>
      </c>
      <c r="B49" s="2">
        <v>4</v>
      </c>
      <c r="C49" s="1" t="s">
        <v>27</v>
      </c>
      <c r="D49" s="1">
        <v>2012</v>
      </c>
    </row>
    <row r="50" spans="1:4" x14ac:dyDescent="0.25">
      <c r="A50" s="2" t="s">
        <v>1</v>
      </c>
      <c r="B50" s="2">
        <v>1</v>
      </c>
      <c r="C50" s="1" t="s">
        <v>27</v>
      </c>
      <c r="D50" s="1">
        <v>2012</v>
      </c>
    </row>
    <row r="51" spans="1:4" x14ac:dyDescent="0.25">
      <c r="A51" s="2" t="s">
        <v>3</v>
      </c>
      <c r="B51" s="2">
        <v>5</v>
      </c>
      <c r="C51" s="1" t="s">
        <v>27</v>
      </c>
      <c r="D51" s="1">
        <v>2012</v>
      </c>
    </row>
    <row r="52" spans="1:4" x14ac:dyDescent="0.25">
      <c r="A52" s="2" t="s">
        <v>4</v>
      </c>
      <c r="B52" s="2">
        <v>2</v>
      </c>
      <c r="C52" s="1" t="s">
        <v>27</v>
      </c>
      <c r="D52" s="1">
        <v>2012</v>
      </c>
    </row>
    <row r="53" spans="1:4" x14ac:dyDescent="0.25">
      <c r="A53" s="2" t="s">
        <v>5</v>
      </c>
      <c r="B53" s="2">
        <v>5</v>
      </c>
      <c r="C53" s="1" t="s">
        <v>27</v>
      </c>
      <c r="D53" s="1">
        <v>2012</v>
      </c>
    </row>
    <row r="54" spans="1:4" x14ac:dyDescent="0.25">
      <c r="A54" s="2" t="s">
        <v>6</v>
      </c>
      <c r="B54" s="2">
        <v>6</v>
      </c>
      <c r="C54" s="1" t="s">
        <v>27</v>
      </c>
      <c r="D54" s="1">
        <v>2012</v>
      </c>
    </row>
    <row r="55" spans="1:4" x14ac:dyDescent="0.25">
      <c r="A55" s="2" t="s">
        <v>7</v>
      </c>
      <c r="B55" s="2">
        <v>3</v>
      </c>
      <c r="C55" s="1" t="s">
        <v>27</v>
      </c>
      <c r="D55" s="1">
        <v>2012</v>
      </c>
    </row>
    <row r="56" spans="1:4" x14ac:dyDescent="0.25">
      <c r="A56" s="2" t="s">
        <v>10</v>
      </c>
      <c r="B56" s="2">
        <v>8</v>
      </c>
      <c r="C56" s="1" t="s">
        <v>27</v>
      </c>
      <c r="D56" s="1">
        <v>2012</v>
      </c>
    </row>
    <row r="57" spans="1:4" x14ac:dyDescent="0.25">
      <c r="A57" s="2" t="s">
        <v>12</v>
      </c>
      <c r="B57" s="2">
        <v>7</v>
      </c>
      <c r="C57" s="1" t="s">
        <v>27</v>
      </c>
      <c r="D57" s="1">
        <v>2012</v>
      </c>
    </row>
    <row r="58" spans="1:4" ht="30" x14ac:dyDescent="0.25">
      <c r="A58" s="2" t="s">
        <v>13</v>
      </c>
      <c r="B58" s="2">
        <v>8</v>
      </c>
      <c r="C58" s="1" t="s">
        <v>27</v>
      </c>
      <c r="D58" s="1">
        <v>2012</v>
      </c>
    </row>
    <row r="59" spans="1:4" x14ac:dyDescent="0.25">
      <c r="A59" s="2" t="s">
        <v>14</v>
      </c>
      <c r="B59" s="2">
        <v>5</v>
      </c>
      <c r="C59" s="1" t="s">
        <v>27</v>
      </c>
      <c r="D59" s="1">
        <v>2012</v>
      </c>
    </row>
    <row r="60" spans="1:4" x14ac:dyDescent="0.25">
      <c r="A60" s="2" t="s">
        <v>17</v>
      </c>
      <c r="B60" s="2">
        <v>1</v>
      </c>
      <c r="C60" s="1" t="s">
        <v>27</v>
      </c>
      <c r="D60" s="1">
        <v>2012</v>
      </c>
    </row>
    <row r="61" spans="1:4" x14ac:dyDescent="0.25">
      <c r="A61" s="2" t="s">
        <v>18</v>
      </c>
      <c r="B61" s="2">
        <v>1</v>
      </c>
      <c r="C61" s="1" t="s">
        <v>27</v>
      </c>
      <c r="D61" s="1">
        <v>2012</v>
      </c>
    </row>
    <row r="62" spans="1:4" x14ac:dyDescent="0.25">
      <c r="A62" s="2" t="s">
        <v>21</v>
      </c>
      <c r="B62" s="2">
        <v>3</v>
      </c>
      <c r="C62" s="1" t="s">
        <v>27</v>
      </c>
      <c r="D62" s="1">
        <v>2012</v>
      </c>
    </row>
    <row r="63" spans="1:4" x14ac:dyDescent="0.25">
      <c r="A63" s="2" t="s">
        <v>32</v>
      </c>
      <c r="B63" s="2">
        <v>2</v>
      </c>
      <c r="C63" s="1" t="s">
        <v>22</v>
      </c>
      <c r="D63" s="1">
        <v>2011</v>
      </c>
    </row>
    <row r="64" spans="1:4" x14ac:dyDescent="0.25">
      <c r="A64" s="2" t="s">
        <v>0</v>
      </c>
      <c r="B64" s="2">
        <v>7</v>
      </c>
      <c r="C64" s="1" t="s">
        <v>22</v>
      </c>
      <c r="D64" s="1">
        <v>2011</v>
      </c>
    </row>
    <row r="65" spans="1:4" x14ac:dyDescent="0.25">
      <c r="A65" s="2" t="s">
        <v>37</v>
      </c>
      <c r="B65" s="2">
        <v>2</v>
      </c>
      <c r="C65" s="1" t="s">
        <v>22</v>
      </c>
      <c r="D65" s="1">
        <v>2011</v>
      </c>
    </row>
    <row r="66" spans="1:4" x14ac:dyDescent="0.25">
      <c r="A66" s="2" t="s">
        <v>2</v>
      </c>
      <c r="B66" s="2">
        <v>4</v>
      </c>
      <c r="C66" s="1" t="s">
        <v>22</v>
      </c>
      <c r="D66" s="1">
        <v>2011</v>
      </c>
    </row>
    <row r="67" spans="1:4" x14ac:dyDescent="0.25">
      <c r="A67" s="2" t="s">
        <v>3</v>
      </c>
      <c r="B67" s="2">
        <v>7</v>
      </c>
      <c r="C67" s="1" t="s">
        <v>22</v>
      </c>
      <c r="D67" s="1">
        <v>2011</v>
      </c>
    </row>
    <row r="68" spans="1:4" x14ac:dyDescent="0.25">
      <c r="A68" s="2" t="s">
        <v>4</v>
      </c>
      <c r="B68" s="2">
        <v>5</v>
      </c>
      <c r="C68" s="1" t="s">
        <v>22</v>
      </c>
      <c r="D68" s="1">
        <v>2011</v>
      </c>
    </row>
    <row r="69" spans="1:4" x14ac:dyDescent="0.25">
      <c r="A69" s="2" t="s">
        <v>5</v>
      </c>
      <c r="B69" s="2">
        <v>11</v>
      </c>
      <c r="C69" s="1" t="s">
        <v>22</v>
      </c>
      <c r="D69" s="1">
        <v>2011</v>
      </c>
    </row>
    <row r="70" spans="1:4" x14ac:dyDescent="0.25">
      <c r="A70" s="2" t="s">
        <v>6</v>
      </c>
      <c r="B70" s="2">
        <v>18</v>
      </c>
      <c r="C70" s="1" t="s">
        <v>22</v>
      </c>
      <c r="D70" s="1">
        <v>2011</v>
      </c>
    </row>
    <row r="71" spans="1:4" x14ac:dyDescent="0.25">
      <c r="A71" s="2" t="s">
        <v>7</v>
      </c>
      <c r="B71" s="2">
        <v>5</v>
      </c>
      <c r="C71" s="1" t="s">
        <v>22</v>
      </c>
      <c r="D71" s="1">
        <v>2011</v>
      </c>
    </row>
    <row r="72" spans="1:4" x14ac:dyDescent="0.25">
      <c r="A72" s="2" t="s">
        <v>8</v>
      </c>
      <c r="B72" s="2">
        <v>4</v>
      </c>
      <c r="C72" s="1" t="s">
        <v>22</v>
      </c>
      <c r="D72" s="1">
        <v>2011</v>
      </c>
    </row>
    <row r="73" spans="1:4" x14ac:dyDescent="0.25">
      <c r="A73" s="2" t="s">
        <v>9</v>
      </c>
      <c r="B73" s="2">
        <v>1</v>
      </c>
      <c r="C73" s="1" t="s">
        <v>22</v>
      </c>
      <c r="D73" s="1">
        <v>2011</v>
      </c>
    </row>
    <row r="74" spans="1:4" x14ac:dyDescent="0.25">
      <c r="A74" s="2" t="s">
        <v>33</v>
      </c>
      <c r="B74" s="2">
        <v>1</v>
      </c>
      <c r="C74" s="1" t="s">
        <v>22</v>
      </c>
      <c r="D74" s="1">
        <v>2011</v>
      </c>
    </row>
    <row r="75" spans="1:4" x14ac:dyDescent="0.25">
      <c r="A75" s="2" t="s">
        <v>10</v>
      </c>
      <c r="B75" s="2">
        <v>4</v>
      </c>
      <c r="C75" s="1" t="s">
        <v>22</v>
      </c>
      <c r="D75" s="1">
        <v>2011</v>
      </c>
    </row>
    <row r="76" spans="1:4" x14ac:dyDescent="0.25">
      <c r="A76" s="2" t="s">
        <v>11</v>
      </c>
      <c r="B76" s="2">
        <v>1</v>
      </c>
      <c r="C76" s="1" t="s">
        <v>22</v>
      </c>
      <c r="D76" s="1">
        <v>2011</v>
      </c>
    </row>
    <row r="77" spans="1:4" x14ac:dyDescent="0.25">
      <c r="A77" s="2" t="s">
        <v>12</v>
      </c>
      <c r="B77" s="2">
        <v>7</v>
      </c>
      <c r="C77" s="1" t="s">
        <v>22</v>
      </c>
      <c r="D77" s="1">
        <v>2011</v>
      </c>
    </row>
    <row r="78" spans="1:4" ht="30" x14ac:dyDescent="0.25">
      <c r="A78" s="2" t="s">
        <v>13</v>
      </c>
      <c r="B78" s="2">
        <v>6</v>
      </c>
      <c r="C78" s="1" t="s">
        <v>22</v>
      </c>
      <c r="D78" s="1">
        <v>2011</v>
      </c>
    </row>
    <row r="79" spans="1:4" x14ac:dyDescent="0.25">
      <c r="A79" s="2" t="s">
        <v>14</v>
      </c>
      <c r="B79" s="2">
        <v>8</v>
      </c>
      <c r="C79" s="1" t="s">
        <v>22</v>
      </c>
      <c r="D79" s="1">
        <v>2011</v>
      </c>
    </row>
    <row r="80" spans="1:4" x14ac:dyDescent="0.25">
      <c r="A80" s="2" t="s">
        <v>15</v>
      </c>
      <c r="B80" s="2">
        <v>2</v>
      </c>
      <c r="C80" s="1" t="s">
        <v>22</v>
      </c>
      <c r="D80" s="1">
        <v>2011</v>
      </c>
    </row>
    <row r="81" spans="1:4" x14ac:dyDescent="0.25">
      <c r="A81" s="2" t="s">
        <v>17</v>
      </c>
      <c r="B81" s="2">
        <v>1</v>
      </c>
      <c r="C81" s="1" t="s">
        <v>22</v>
      </c>
      <c r="D81" s="1">
        <v>2011</v>
      </c>
    </row>
    <row r="82" spans="1:4" x14ac:dyDescent="0.25">
      <c r="A82" s="2" t="s">
        <v>18</v>
      </c>
      <c r="B82" s="2">
        <v>4</v>
      </c>
      <c r="C82" s="1" t="s">
        <v>22</v>
      </c>
      <c r="D82" s="1">
        <v>2011</v>
      </c>
    </row>
    <row r="83" spans="1:4" x14ac:dyDescent="0.25">
      <c r="A83" s="2" t="s">
        <v>19</v>
      </c>
      <c r="B83" s="2">
        <v>2</v>
      </c>
      <c r="C83" s="1" t="s">
        <v>22</v>
      </c>
      <c r="D83" s="1">
        <v>2011</v>
      </c>
    </row>
    <row r="84" spans="1:4" x14ac:dyDescent="0.25">
      <c r="A84" s="2" t="s">
        <v>20</v>
      </c>
      <c r="B84" s="2">
        <v>2</v>
      </c>
      <c r="C84" s="1" t="s">
        <v>22</v>
      </c>
      <c r="D84" s="1">
        <v>2011</v>
      </c>
    </row>
    <row r="85" spans="1:4" x14ac:dyDescent="0.25">
      <c r="A85" s="2" t="s">
        <v>21</v>
      </c>
      <c r="B85" s="2">
        <v>2</v>
      </c>
      <c r="C85" s="1" t="s">
        <v>22</v>
      </c>
      <c r="D85" s="1">
        <v>2011</v>
      </c>
    </row>
    <row r="86" spans="1:4" x14ac:dyDescent="0.25">
      <c r="A86" s="2" t="s">
        <v>32</v>
      </c>
      <c r="B86" s="2">
        <v>2</v>
      </c>
      <c r="C86" s="1" t="s">
        <v>26</v>
      </c>
      <c r="D86" s="1">
        <v>2011</v>
      </c>
    </row>
    <row r="87" spans="1:4" x14ac:dyDescent="0.25">
      <c r="A87" s="2" t="s">
        <v>0</v>
      </c>
      <c r="B87" s="2">
        <v>7</v>
      </c>
      <c r="C87" s="1" t="s">
        <v>26</v>
      </c>
      <c r="D87" s="1">
        <v>2011</v>
      </c>
    </row>
    <row r="88" spans="1:4" x14ac:dyDescent="0.25">
      <c r="A88" s="2" t="s">
        <v>37</v>
      </c>
      <c r="B88" s="2">
        <v>2</v>
      </c>
      <c r="C88" s="1" t="s">
        <v>26</v>
      </c>
      <c r="D88" s="1">
        <v>2011</v>
      </c>
    </row>
    <row r="89" spans="1:4" x14ac:dyDescent="0.25">
      <c r="A89" s="2" t="s">
        <v>2</v>
      </c>
      <c r="B89" s="2">
        <v>5</v>
      </c>
      <c r="C89" s="1" t="s">
        <v>26</v>
      </c>
      <c r="D89" s="1">
        <v>2011</v>
      </c>
    </row>
    <row r="90" spans="1:4" x14ac:dyDescent="0.25">
      <c r="A90" s="2" t="s">
        <v>3</v>
      </c>
      <c r="B90" s="2">
        <v>7</v>
      </c>
      <c r="C90" s="1" t="s">
        <v>26</v>
      </c>
      <c r="D90" s="1">
        <v>2011</v>
      </c>
    </row>
    <row r="91" spans="1:4" x14ac:dyDescent="0.25">
      <c r="A91" s="2" t="s">
        <v>4</v>
      </c>
      <c r="B91" s="2">
        <v>4</v>
      </c>
      <c r="C91" s="1" t="s">
        <v>26</v>
      </c>
      <c r="D91" s="1">
        <v>2011</v>
      </c>
    </row>
    <row r="92" spans="1:4" x14ac:dyDescent="0.25">
      <c r="A92" s="2" t="s">
        <v>5</v>
      </c>
      <c r="B92" s="2">
        <v>9</v>
      </c>
      <c r="C92" s="1" t="s">
        <v>26</v>
      </c>
      <c r="D92" s="1">
        <v>2011</v>
      </c>
    </row>
    <row r="93" spans="1:4" x14ac:dyDescent="0.25">
      <c r="A93" s="2" t="s">
        <v>6</v>
      </c>
      <c r="B93" s="2">
        <v>15</v>
      </c>
      <c r="C93" s="1" t="s">
        <v>26</v>
      </c>
      <c r="D93" s="1">
        <v>2011</v>
      </c>
    </row>
    <row r="94" spans="1:4" x14ac:dyDescent="0.25">
      <c r="A94" s="2" t="s">
        <v>7</v>
      </c>
      <c r="B94" s="2">
        <v>5</v>
      </c>
      <c r="C94" s="1" t="s">
        <v>26</v>
      </c>
      <c r="D94" s="1">
        <v>2011</v>
      </c>
    </row>
    <row r="95" spans="1:4" x14ac:dyDescent="0.25">
      <c r="A95" s="2" t="s">
        <v>8</v>
      </c>
      <c r="B95" s="2">
        <v>4</v>
      </c>
      <c r="C95" s="1" t="s">
        <v>26</v>
      </c>
      <c r="D95" s="1">
        <v>2011</v>
      </c>
    </row>
    <row r="96" spans="1:4" x14ac:dyDescent="0.25">
      <c r="A96" s="2" t="s">
        <v>9</v>
      </c>
      <c r="B96" s="2">
        <v>1</v>
      </c>
      <c r="C96" s="1" t="s">
        <v>26</v>
      </c>
      <c r="D96" s="1">
        <v>2011</v>
      </c>
    </row>
    <row r="97" spans="1:4" x14ac:dyDescent="0.25">
      <c r="A97" s="2" t="s">
        <v>33</v>
      </c>
      <c r="B97" s="2">
        <v>1</v>
      </c>
      <c r="C97" s="1" t="s">
        <v>26</v>
      </c>
      <c r="D97" s="1">
        <v>2011</v>
      </c>
    </row>
    <row r="98" spans="1:4" x14ac:dyDescent="0.25">
      <c r="A98" s="2" t="s">
        <v>10</v>
      </c>
      <c r="B98" s="2">
        <v>4</v>
      </c>
      <c r="C98" s="1" t="s">
        <v>26</v>
      </c>
      <c r="D98" s="1">
        <v>2011</v>
      </c>
    </row>
    <row r="99" spans="1:4" x14ac:dyDescent="0.25">
      <c r="A99" s="2" t="s">
        <v>11</v>
      </c>
      <c r="B99" s="2">
        <v>1</v>
      </c>
      <c r="C99" s="1" t="s">
        <v>26</v>
      </c>
      <c r="D99" s="1">
        <v>2011</v>
      </c>
    </row>
    <row r="100" spans="1:4" x14ac:dyDescent="0.25">
      <c r="A100" s="2" t="s">
        <v>12</v>
      </c>
      <c r="B100" s="2">
        <v>14</v>
      </c>
      <c r="C100" s="1" t="s">
        <v>26</v>
      </c>
      <c r="D100" s="1">
        <v>2011</v>
      </c>
    </row>
    <row r="101" spans="1:4" ht="30" x14ac:dyDescent="0.25">
      <c r="A101" s="2" t="s">
        <v>13</v>
      </c>
      <c r="B101" s="2">
        <v>5</v>
      </c>
      <c r="C101" s="1" t="s">
        <v>26</v>
      </c>
      <c r="D101" s="1">
        <v>2011</v>
      </c>
    </row>
    <row r="102" spans="1:4" x14ac:dyDescent="0.25">
      <c r="A102" s="2" t="s">
        <v>14</v>
      </c>
      <c r="B102" s="2">
        <v>5</v>
      </c>
      <c r="C102" s="1" t="s">
        <v>26</v>
      </c>
      <c r="D102" s="1">
        <v>2011</v>
      </c>
    </row>
    <row r="103" spans="1:4" x14ac:dyDescent="0.25">
      <c r="A103" s="2" t="s">
        <v>15</v>
      </c>
      <c r="B103" s="2">
        <v>2</v>
      </c>
      <c r="C103" s="1" t="s">
        <v>26</v>
      </c>
      <c r="D103" s="1">
        <v>2011</v>
      </c>
    </row>
    <row r="104" spans="1:4" x14ac:dyDescent="0.25">
      <c r="A104" s="2" t="s">
        <v>16</v>
      </c>
      <c r="B104" s="2">
        <v>1</v>
      </c>
      <c r="C104" s="1" t="s">
        <v>26</v>
      </c>
      <c r="D104" s="1">
        <v>2011</v>
      </c>
    </row>
    <row r="105" spans="1:4" x14ac:dyDescent="0.25">
      <c r="A105" s="2" t="s">
        <v>17</v>
      </c>
      <c r="B105" s="2">
        <v>1</v>
      </c>
      <c r="C105" s="1" t="s">
        <v>26</v>
      </c>
      <c r="D105" s="1">
        <v>2011</v>
      </c>
    </row>
    <row r="106" spans="1:4" x14ac:dyDescent="0.25">
      <c r="A106" s="2" t="s">
        <v>18</v>
      </c>
      <c r="B106" s="2">
        <v>5</v>
      </c>
      <c r="C106" s="1" t="s">
        <v>26</v>
      </c>
      <c r="D106" s="1">
        <v>2011</v>
      </c>
    </row>
    <row r="107" spans="1:4" x14ac:dyDescent="0.25">
      <c r="A107" s="2" t="s">
        <v>19</v>
      </c>
      <c r="B107" s="2">
        <v>2</v>
      </c>
      <c r="C107" s="1" t="s">
        <v>26</v>
      </c>
      <c r="D107" s="1">
        <v>2011</v>
      </c>
    </row>
    <row r="108" spans="1:4" x14ac:dyDescent="0.25">
      <c r="A108" s="2" t="s">
        <v>20</v>
      </c>
      <c r="B108" s="2">
        <v>2</v>
      </c>
      <c r="C108" s="1" t="s">
        <v>26</v>
      </c>
      <c r="D108" s="1">
        <v>2011</v>
      </c>
    </row>
    <row r="109" spans="1:4" x14ac:dyDescent="0.25">
      <c r="A109" s="2" t="s">
        <v>21</v>
      </c>
      <c r="B109" s="2">
        <v>2</v>
      </c>
      <c r="C109" s="1" t="s">
        <v>26</v>
      </c>
      <c r="D109" s="1">
        <v>2011</v>
      </c>
    </row>
    <row r="110" spans="1:4" x14ac:dyDescent="0.25">
      <c r="A110" s="2" t="s">
        <v>32</v>
      </c>
      <c r="B110" s="2">
        <v>1</v>
      </c>
      <c r="C110" s="1" t="s">
        <v>27</v>
      </c>
      <c r="D110" s="1">
        <v>2011</v>
      </c>
    </row>
    <row r="111" spans="1:4" x14ac:dyDescent="0.25">
      <c r="A111" s="2" t="s">
        <v>0</v>
      </c>
      <c r="B111" s="2">
        <v>3</v>
      </c>
      <c r="C111" s="1" t="s">
        <v>27</v>
      </c>
      <c r="D111" s="1">
        <v>2011</v>
      </c>
    </row>
    <row r="112" spans="1:4" x14ac:dyDescent="0.25">
      <c r="A112" s="2" t="s">
        <v>2</v>
      </c>
      <c r="B112" s="2">
        <v>1</v>
      </c>
      <c r="C112" s="1" t="s">
        <v>27</v>
      </c>
      <c r="D112" s="1">
        <v>2011</v>
      </c>
    </row>
    <row r="113" spans="1:4" x14ac:dyDescent="0.25">
      <c r="A113" s="2" t="s">
        <v>3</v>
      </c>
      <c r="B113" s="2">
        <v>4</v>
      </c>
      <c r="C113" s="1" t="s">
        <v>27</v>
      </c>
      <c r="D113" s="1">
        <v>2011</v>
      </c>
    </row>
    <row r="114" spans="1:4" x14ac:dyDescent="0.25">
      <c r="A114" s="2" t="s">
        <v>4</v>
      </c>
      <c r="B114" s="2">
        <v>3</v>
      </c>
      <c r="C114" s="1" t="s">
        <v>27</v>
      </c>
      <c r="D114" s="1">
        <v>2011</v>
      </c>
    </row>
    <row r="115" spans="1:4" x14ac:dyDescent="0.25">
      <c r="A115" s="2" t="s">
        <v>5</v>
      </c>
      <c r="B115" s="2">
        <v>7</v>
      </c>
      <c r="C115" s="1" t="s">
        <v>27</v>
      </c>
      <c r="D115" s="1">
        <v>2011</v>
      </c>
    </row>
    <row r="116" spans="1:4" x14ac:dyDescent="0.25">
      <c r="A116" s="2" t="s">
        <v>6</v>
      </c>
      <c r="B116" s="2">
        <v>12</v>
      </c>
      <c r="C116" s="1" t="s">
        <v>27</v>
      </c>
      <c r="D116" s="1">
        <v>2011</v>
      </c>
    </row>
    <row r="117" spans="1:4" x14ac:dyDescent="0.25">
      <c r="A117" s="2" t="s">
        <v>7</v>
      </c>
      <c r="B117" s="2">
        <v>2</v>
      </c>
      <c r="C117" s="1" t="s">
        <v>27</v>
      </c>
      <c r="D117" s="1">
        <v>2011</v>
      </c>
    </row>
    <row r="118" spans="1:4" x14ac:dyDescent="0.25">
      <c r="A118" s="2" t="s">
        <v>10</v>
      </c>
      <c r="B118" s="2">
        <v>4</v>
      </c>
      <c r="C118" s="1" t="s">
        <v>27</v>
      </c>
      <c r="D118" s="1">
        <v>2011</v>
      </c>
    </row>
    <row r="119" spans="1:4" x14ac:dyDescent="0.25">
      <c r="A119" s="2" t="s">
        <v>12</v>
      </c>
      <c r="B119" s="2">
        <v>7</v>
      </c>
      <c r="C119" s="1" t="s">
        <v>27</v>
      </c>
      <c r="D119" s="1">
        <v>2011</v>
      </c>
    </row>
    <row r="120" spans="1:4" ht="30" x14ac:dyDescent="0.25">
      <c r="A120" s="2" t="s">
        <v>13</v>
      </c>
      <c r="B120" s="2">
        <v>4</v>
      </c>
      <c r="C120" s="1" t="s">
        <v>27</v>
      </c>
      <c r="D120" s="1">
        <v>2011</v>
      </c>
    </row>
    <row r="121" spans="1:4" x14ac:dyDescent="0.25">
      <c r="A121" s="2" t="s">
        <v>14</v>
      </c>
      <c r="B121" s="2">
        <v>5</v>
      </c>
      <c r="C121" s="1" t="s">
        <v>27</v>
      </c>
      <c r="D121" s="1">
        <v>2011</v>
      </c>
    </row>
    <row r="122" spans="1:4" x14ac:dyDescent="0.25">
      <c r="A122" s="2" t="s">
        <v>17</v>
      </c>
      <c r="B122" s="2">
        <v>1</v>
      </c>
      <c r="C122" s="1" t="s">
        <v>27</v>
      </c>
      <c r="D122" s="1">
        <v>2011</v>
      </c>
    </row>
    <row r="123" spans="1:4" x14ac:dyDescent="0.25">
      <c r="A123" s="2" t="s">
        <v>18</v>
      </c>
      <c r="B123" s="2">
        <v>1</v>
      </c>
      <c r="C123" s="1" t="s">
        <v>27</v>
      </c>
      <c r="D123" s="1">
        <v>2011</v>
      </c>
    </row>
    <row r="124" spans="1:4" x14ac:dyDescent="0.25">
      <c r="A124" s="2" t="s">
        <v>21</v>
      </c>
      <c r="B124" s="2">
        <v>2</v>
      </c>
      <c r="C124" s="1" t="s">
        <v>27</v>
      </c>
      <c r="D124" s="1">
        <v>2011</v>
      </c>
    </row>
    <row r="125" spans="1:4" x14ac:dyDescent="0.25">
      <c r="A125" s="2" t="s">
        <v>38</v>
      </c>
      <c r="B125" s="2">
        <v>1</v>
      </c>
      <c r="C125" s="1" t="s">
        <v>22</v>
      </c>
      <c r="D125" s="1">
        <v>2010</v>
      </c>
    </row>
    <row r="126" spans="1:4" x14ac:dyDescent="0.25">
      <c r="A126" s="2" t="s">
        <v>32</v>
      </c>
      <c r="B126" s="2">
        <v>3</v>
      </c>
      <c r="C126" s="1" t="s">
        <v>22</v>
      </c>
      <c r="D126" s="1">
        <v>2010</v>
      </c>
    </row>
    <row r="127" spans="1:4" x14ac:dyDescent="0.25">
      <c r="A127" s="2" t="s">
        <v>0</v>
      </c>
      <c r="B127" s="2">
        <v>10</v>
      </c>
      <c r="C127" s="1" t="s">
        <v>22</v>
      </c>
      <c r="D127" s="1">
        <v>2010</v>
      </c>
    </row>
    <row r="128" spans="1:4" x14ac:dyDescent="0.25">
      <c r="A128" s="2" t="s">
        <v>37</v>
      </c>
      <c r="B128" s="2">
        <v>1</v>
      </c>
      <c r="C128" s="1" t="s">
        <v>22</v>
      </c>
      <c r="D128" s="1">
        <v>2010</v>
      </c>
    </row>
    <row r="129" spans="1:4" x14ac:dyDescent="0.25">
      <c r="A129" s="2" t="s">
        <v>1</v>
      </c>
      <c r="B129" s="2">
        <v>2</v>
      </c>
      <c r="C129" s="1" t="s">
        <v>22</v>
      </c>
      <c r="D129" s="1">
        <v>2010</v>
      </c>
    </row>
    <row r="130" spans="1:4" x14ac:dyDescent="0.25">
      <c r="A130" s="2" t="s">
        <v>2</v>
      </c>
      <c r="B130" s="2">
        <v>5</v>
      </c>
      <c r="C130" s="1" t="s">
        <v>22</v>
      </c>
      <c r="D130" s="1">
        <v>2010</v>
      </c>
    </row>
    <row r="131" spans="1:4" x14ac:dyDescent="0.25">
      <c r="A131" s="2" t="s">
        <v>3</v>
      </c>
      <c r="B131" s="2">
        <v>5</v>
      </c>
      <c r="C131" s="1" t="s">
        <v>22</v>
      </c>
      <c r="D131" s="1">
        <v>2010</v>
      </c>
    </row>
    <row r="132" spans="1:4" x14ac:dyDescent="0.25">
      <c r="A132" s="2" t="s">
        <v>4</v>
      </c>
      <c r="B132" s="2">
        <v>2</v>
      </c>
      <c r="C132" s="1" t="s">
        <v>22</v>
      </c>
      <c r="D132" s="1">
        <v>2010</v>
      </c>
    </row>
    <row r="133" spans="1:4" x14ac:dyDescent="0.25">
      <c r="A133" s="2" t="s">
        <v>5</v>
      </c>
      <c r="B133" s="2">
        <v>12</v>
      </c>
      <c r="C133" s="1" t="s">
        <v>22</v>
      </c>
      <c r="D133" s="1">
        <v>2010</v>
      </c>
    </row>
    <row r="134" spans="1:4" x14ac:dyDescent="0.25">
      <c r="A134" s="2" t="s">
        <v>6</v>
      </c>
      <c r="B134" s="2">
        <v>22</v>
      </c>
      <c r="C134" s="1" t="s">
        <v>22</v>
      </c>
      <c r="D134" s="1">
        <v>2010</v>
      </c>
    </row>
    <row r="135" spans="1:4" x14ac:dyDescent="0.25">
      <c r="A135" s="2" t="s">
        <v>7</v>
      </c>
      <c r="B135" s="2">
        <v>4</v>
      </c>
      <c r="C135" s="1" t="s">
        <v>22</v>
      </c>
      <c r="D135" s="1">
        <v>2010</v>
      </c>
    </row>
    <row r="136" spans="1:4" x14ac:dyDescent="0.25">
      <c r="A136" s="2" t="s">
        <v>8</v>
      </c>
      <c r="B136" s="2">
        <v>2</v>
      </c>
      <c r="C136" s="1" t="s">
        <v>22</v>
      </c>
      <c r="D136" s="1">
        <v>2010</v>
      </c>
    </row>
    <row r="137" spans="1:4" x14ac:dyDescent="0.25">
      <c r="A137" s="2" t="s">
        <v>39</v>
      </c>
      <c r="B137" s="2">
        <v>1</v>
      </c>
      <c r="C137" s="1" t="s">
        <v>22</v>
      </c>
      <c r="D137" s="1">
        <v>2010</v>
      </c>
    </row>
    <row r="138" spans="1:4" x14ac:dyDescent="0.25">
      <c r="A138" s="2" t="s">
        <v>10</v>
      </c>
      <c r="B138" s="2">
        <v>4</v>
      </c>
      <c r="C138" s="1" t="s">
        <v>22</v>
      </c>
      <c r="D138" s="1">
        <v>2010</v>
      </c>
    </row>
    <row r="139" spans="1:4" x14ac:dyDescent="0.25">
      <c r="A139" s="2" t="s">
        <v>11</v>
      </c>
      <c r="B139" s="2">
        <v>1</v>
      </c>
      <c r="C139" s="1" t="s">
        <v>22</v>
      </c>
      <c r="D139" s="1">
        <v>2010</v>
      </c>
    </row>
    <row r="140" spans="1:4" x14ac:dyDescent="0.25">
      <c r="A140" s="2" t="s">
        <v>12</v>
      </c>
      <c r="B140" s="2">
        <v>8</v>
      </c>
      <c r="C140" s="1" t="s">
        <v>22</v>
      </c>
      <c r="D140" s="1">
        <v>2010</v>
      </c>
    </row>
    <row r="141" spans="1:4" ht="30" x14ac:dyDescent="0.25">
      <c r="A141" s="2" t="s">
        <v>13</v>
      </c>
      <c r="B141" s="2">
        <v>5</v>
      </c>
      <c r="C141" s="1" t="s">
        <v>22</v>
      </c>
      <c r="D141" s="1">
        <v>2010</v>
      </c>
    </row>
    <row r="142" spans="1:4" x14ac:dyDescent="0.25">
      <c r="A142" s="2" t="s">
        <v>14</v>
      </c>
      <c r="B142" s="2">
        <v>6</v>
      </c>
      <c r="C142" s="1" t="s">
        <v>22</v>
      </c>
      <c r="D142" s="1">
        <v>2010</v>
      </c>
    </row>
    <row r="143" spans="1:4" x14ac:dyDescent="0.25">
      <c r="A143" s="2" t="s">
        <v>15</v>
      </c>
      <c r="B143" s="2">
        <v>2</v>
      </c>
      <c r="C143" s="1" t="s">
        <v>22</v>
      </c>
      <c r="D143" s="1">
        <v>2010</v>
      </c>
    </row>
    <row r="144" spans="1:4" x14ac:dyDescent="0.25">
      <c r="A144" s="2" t="s">
        <v>16</v>
      </c>
      <c r="B144" s="2">
        <v>1</v>
      </c>
      <c r="C144" s="1" t="s">
        <v>22</v>
      </c>
      <c r="D144" s="1">
        <v>2010</v>
      </c>
    </row>
    <row r="145" spans="1:4" x14ac:dyDescent="0.25">
      <c r="A145" s="2" t="s">
        <v>18</v>
      </c>
      <c r="B145" s="2">
        <v>3</v>
      </c>
      <c r="C145" s="1" t="s">
        <v>22</v>
      </c>
      <c r="D145" s="1">
        <v>2010</v>
      </c>
    </row>
    <row r="146" spans="1:4" x14ac:dyDescent="0.25">
      <c r="A146" s="2" t="s">
        <v>19</v>
      </c>
      <c r="B146" s="2">
        <v>1</v>
      </c>
      <c r="C146" s="1" t="s">
        <v>22</v>
      </c>
      <c r="D146" s="1">
        <v>2010</v>
      </c>
    </row>
    <row r="147" spans="1:4" x14ac:dyDescent="0.25">
      <c r="A147" s="2" t="s">
        <v>20</v>
      </c>
      <c r="B147" s="2">
        <v>2</v>
      </c>
      <c r="C147" s="1" t="s">
        <v>22</v>
      </c>
      <c r="D147" s="1">
        <v>2010</v>
      </c>
    </row>
    <row r="148" spans="1:4" x14ac:dyDescent="0.25">
      <c r="A148" s="2" t="s">
        <v>38</v>
      </c>
      <c r="B148" s="2">
        <v>1</v>
      </c>
      <c r="C148" s="1" t="s">
        <v>26</v>
      </c>
      <c r="D148" s="1">
        <v>2010</v>
      </c>
    </row>
    <row r="149" spans="1:4" x14ac:dyDescent="0.25">
      <c r="A149" s="2" t="s">
        <v>32</v>
      </c>
      <c r="B149" s="2">
        <v>3</v>
      </c>
      <c r="C149" s="1" t="s">
        <v>26</v>
      </c>
      <c r="D149" s="1">
        <v>2010</v>
      </c>
    </row>
    <row r="150" spans="1:4" x14ac:dyDescent="0.25">
      <c r="A150" s="2" t="s">
        <v>0</v>
      </c>
      <c r="B150" s="2">
        <v>11</v>
      </c>
      <c r="C150" s="1" t="s">
        <v>26</v>
      </c>
      <c r="D150" s="1">
        <v>2010</v>
      </c>
    </row>
    <row r="151" spans="1:4" x14ac:dyDescent="0.25">
      <c r="A151" s="2" t="s">
        <v>37</v>
      </c>
      <c r="B151" s="2">
        <v>1</v>
      </c>
      <c r="C151" s="1" t="s">
        <v>26</v>
      </c>
      <c r="D151" s="1">
        <v>2010</v>
      </c>
    </row>
    <row r="152" spans="1:4" x14ac:dyDescent="0.25">
      <c r="A152" s="2" t="s">
        <v>1</v>
      </c>
      <c r="B152" s="2">
        <v>2</v>
      </c>
      <c r="C152" s="1" t="s">
        <v>26</v>
      </c>
      <c r="D152" s="1">
        <v>2010</v>
      </c>
    </row>
    <row r="153" spans="1:4" x14ac:dyDescent="0.25">
      <c r="A153" s="2" t="s">
        <v>2</v>
      </c>
      <c r="B153" s="2">
        <v>6</v>
      </c>
      <c r="C153" s="1" t="s">
        <v>26</v>
      </c>
      <c r="D153" s="1">
        <v>2010</v>
      </c>
    </row>
    <row r="154" spans="1:4" x14ac:dyDescent="0.25">
      <c r="A154" s="2" t="s">
        <v>3</v>
      </c>
      <c r="B154" s="2">
        <v>5</v>
      </c>
      <c r="C154" s="1" t="s">
        <v>26</v>
      </c>
      <c r="D154" s="1">
        <v>2010</v>
      </c>
    </row>
    <row r="155" spans="1:4" x14ac:dyDescent="0.25">
      <c r="A155" s="2" t="s">
        <v>4</v>
      </c>
      <c r="B155" s="2">
        <v>2</v>
      </c>
      <c r="C155" s="1" t="s">
        <v>26</v>
      </c>
      <c r="D155" s="1">
        <v>2010</v>
      </c>
    </row>
    <row r="156" spans="1:4" x14ac:dyDescent="0.25">
      <c r="A156" s="2" t="s">
        <v>5</v>
      </c>
      <c r="B156" s="2">
        <v>11</v>
      </c>
      <c r="C156" s="1" t="s">
        <v>26</v>
      </c>
      <c r="D156" s="1">
        <v>2010</v>
      </c>
    </row>
    <row r="157" spans="1:4" x14ac:dyDescent="0.25">
      <c r="A157" s="2" t="s">
        <v>6</v>
      </c>
      <c r="B157" s="2">
        <v>17</v>
      </c>
      <c r="C157" s="1" t="s">
        <v>26</v>
      </c>
      <c r="D157" s="1">
        <v>2010</v>
      </c>
    </row>
    <row r="158" spans="1:4" x14ac:dyDescent="0.25">
      <c r="A158" s="2" t="s">
        <v>7</v>
      </c>
      <c r="B158" s="2">
        <v>4</v>
      </c>
      <c r="C158" s="1" t="s">
        <v>26</v>
      </c>
      <c r="D158" s="1">
        <v>2010</v>
      </c>
    </row>
    <row r="159" spans="1:4" x14ac:dyDescent="0.25">
      <c r="A159" s="2" t="s">
        <v>8</v>
      </c>
      <c r="B159" s="2">
        <v>2</v>
      </c>
      <c r="C159" s="1" t="s">
        <v>26</v>
      </c>
      <c r="D159" s="1">
        <v>2010</v>
      </c>
    </row>
    <row r="160" spans="1:4" x14ac:dyDescent="0.25">
      <c r="A160" s="2" t="s">
        <v>39</v>
      </c>
      <c r="B160" s="2">
        <v>1</v>
      </c>
      <c r="C160" s="1" t="s">
        <v>26</v>
      </c>
      <c r="D160" s="1">
        <v>2010</v>
      </c>
    </row>
    <row r="161" spans="1:4" x14ac:dyDescent="0.25">
      <c r="A161" s="2" t="s">
        <v>10</v>
      </c>
      <c r="B161" s="2">
        <v>4</v>
      </c>
      <c r="C161" s="1" t="s">
        <v>26</v>
      </c>
      <c r="D161" s="1">
        <v>2010</v>
      </c>
    </row>
    <row r="162" spans="1:4" x14ac:dyDescent="0.25">
      <c r="A162" s="2" t="s">
        <v>11</v>
      </c>
      <c r="B162" s="2">
        <v>1</v>
      </c>
      <c r="C162" s="1" t="s">
        <v>26</v>
      </c>
      <c r="D162" s="1">
        <v>2010</v>
      </c>
    </row>
    <row r="163" spans="1:4" x14ac:dyDescent="0.25">
      <c r="A163" s="2" t="s">
        <v>12</v>
      </c>
      <c r="B163" s="2">
        <v>15</v>
      </c>
      <c r="C163" s="1" t="s">
        <v>26</v>
      </c>
      <c r="D163" s="1">
        <v>2010</v>
      </c>
    </row>
    <row r="164" spans="1:4" ht="30" x14ac:dyDescent="0.25">
      <c r="A164" s="2" t="s">
        <v>13</v>
      </c>
      <c r="B164" s="2">
        <v>3</v>
      </c>
      <c r="C164" s="1" t="s">
        <v>26</v>
      </c>
      <c r="D164" s="1">
        <v>2010</v>
      </c>
    </row>
    <row r="165" spans="1:4" x14ac:dyDescent="0.25">
      <c r="A165" s="2" t="s">
        <v>14</v>
      </c>
      <c r="B165" s="2">
        <v>3</v>
      </c>
      <c r="C165" s="1" t="s">
        <v>26</v>
      </c>
      <c r="D165" s="1">
        <v>2010</v>
      </c>
    </row>
    <row r="166" spans="1:4" x14ac:dyDescent="0.25">
      <c r="A166" s="2" t="s">
        <v>15</v>
      </c>
      <c r="B166" s="2">
        <v>3</v>
      </c>
      <c r="C166" s="1" t="s">
        <v>26</v>
      </c>
      <c r="D166" s="1">
        <v>2010</v>
      </c>
    </row>
    <row r="167" spans="1:4" x14ac:dyDescent="0.25">
      <c r="A167" s="2" t="s">
        <v>16</v>
      </c>
      <c r="B167" s="2">
        <v>1</v>
      </c>
      <c r="C167" s="1" t="s">
        <v>26</v>
      </c>
      <c r="D167" s="1">
        <v>2010</v>
      </c>
    </row>
    <row r="168" spans="1:4" x14ac:dyDescent="0.25">
      <c r="A168" s="2" t="s">
        <v>17</v>
      </c>
      <c r="B168" s="2">
        <v>1</v>
      </c>
      <c r="C168" s="1" t="s">
        <v>26</v>
      </c>
      <c r="D168" s="1">
        <v>2010</v>
      </c>
    </row>
    <row r="169" spans="1:4" x14ac:dyDescent="0.25">
      <c r="A169" s="2" t="s">
        <v>18</v>
      </c>
      <c r="B169" s="2">
        <v>3</v>
      </c>
      <c r="C169" s="1" t="s">
        <v>26</v>
      </c>
      <c r="D169" s="1">
        <v>2010</v>
      </c>
    </row>
    <row r="170" spans="1:4" x14ac:dyDescent="0.25">
      <c r="A170" s="2" t="s">
        <v>19</v>
      </c>
      <c r="B170" s="2">
        <v>1</v>
      </c>
      <c r="C170" s="1" t="s">
        <v>26</v>
      </c>
      <c r="D170" s="1">
        <v>2010</v>
      </c>
    </row>
    <row r="171" spans="1:4" x14ac:dyDescent="0.25">
      <c r="A171" s="2" t="s">
        <v>20</v>
      </c>
      <c r="B171" s="2">
        <v>2</v>
      </c>
      <c r="C171" s="1" t="s">
        <v>26</v>
      </c>
      <c r="D171" s="1">
        <v>2010</v>
      </c>
    </row>
    <row r="172" spans="1:4" x14ac:dyDescent="0.25">
      <c r="A172" s="2" t="s">
        <v>0</v>
      </c>
      <c r="B172" s="2">
        <v>5</v>
      </c>
      <c r="C172" s="1" t="s">
        <v>27</v>
      </c>
      <c r="D172" s="1">
        <v>2010</v>
      </c>
    </row>
    <row r="173" spans="1:4" x14ac:dyDescent="0.25">
      <c r="A173" s="2" t="s">
        <v>2</v>
      </c>
      <c r="B173" s="2">
        <v>1</v>
      </c>
      <c r="C173" s="1" t="s">
        <v>27</v>
      </c>
      <c r="D173" s="1">
        <v>2010</v>
      </c>
    </row>
    <row r="174" spans="1:4" x14ac:dyDescent="0.25">
      <c r="A174" s="2" t="s">
        <v>3</v>
      </c>
      <c r="B174" s="2">
        <v>1</v>
      </c>
      <c r="C174" s="1" t="s">
        <v>27</v>
      </c>
      <c r="D174" s="1">
        <v>2010</v>
      </c>
    </row>
    <row r="175" spans="1:4" x14ac:dyDescent="0.25">
      <c r="A175" s="2" t="s">
        <v>4</v>
      </c>
      <c r="B175" s="2">
        <v>1</v>
      </c>
      <c r="C175" s="1" t="s">
        <v>27</v>
      </c>
      <c r="D175" s="1">
        <v>2010</v>
      </c>
    </row>
    <row r="176" spans="1:4" x14ac:dyDescent="0.25">
      <c r="A176" s="2" t="s">
        <v>5</v>
      </c>
      <c r="B176" s="2">
        <v>7</v>
      </c>
      <c r="C176" s="1" t="s">
        <v>27</v>
      </c>
      <c r="D176" s="1">
        <v>2010</v>
      </c>
    </row>
    <row r="177" spans="1:4" x14ac:dyDescent="0.25">
      <c r="A177" s="2" t="s">
        <v>6</v>
      </c>
      <c r="B177" s="2">
        <v>10</v>
      </c>
      <c r="C177" s="1" t="s">
        <v>27</v>
      </c>
      <c r="D177" s="1">
        <v>2010</v>
      </c>
    </row>
    <row r="178" spans="1:4" x14ac:dyDescent="0.25">
      <c r="A178" s="2" t="s">
        <v>7</v>
      </c>
      <c r="B178" s="2">
        <v>2</v>
      </c>
      <c r="C178" s="1" t="s">
        <v>27</v>
      </c>
      <c r="D178" s="1">
        <v>2010</v>
      </c>
    </row>
    <row r="179" spans="1:4" x14ac:dyDescent="0.25">
      <c r="A179" s="2" t="s">
        <v>10</v>
      </c>
      <c r="B179" s="2">
        <v>4</v>
      </c>
      <c r="C179" s="1" t="s">
        <v>27</v>
      </c>
      <c r="D179" s="1">
        <v>2010</v>
      </c>
    </row>
    <row r="180" spans="1:4" x14ac:dyDescent="0.25">
      <c r="A180" s="2" t="s">
        <v>12</v>
      </c>
      <c r="B180" s="2">
        <v>7</v>
      </c>
      <c r="C180" s="1" t="s">
        <v>27</v>
      </c>
      <c r="D180" s="1">
        <v>2010</v>
      </c>
    </row>
    <row r="181" spans="1:4" ht="30" x14ac:dyDescent="0.25">
      <c r="A181" s="2" t="s">
        <v>13</v>
      </c>
      <c r="B181" s="2">
        <v>3</v>
      </c>
      <c r="C181" s="1" t="s">
        <v>27</v>
      </c>
      <c r="D181" s="1">
        <v>2010</v>
      </c>
    </row>
    <row r="182" spans="1:4" x14ac:dyDescent="0.25">
      <c r="A182" s="2" t="s">
        <v>14</v>
      </c>
      <c r="B182" s="2">
        <v>3</v>
      </c>
      <c r="C182" s="1" t="s">
        <v>27</v>
      </c>
      <c r="D182" s="1">
        <v>2010</v>
      </c>
    </row>
    <row r="183" spans="1:4" x14ac:dyDescent="0.25">
      <c r="A183" s="2" t="s">
        <v>17</v>
      </c>
      <c r="B183" s="2">
        <v>1</v>
      </c>
      <c r="C183" s="1" t="s">
        <v>27</v>
      </c>
      <c r="D183" s="1">
        <v>2010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2"/>
  <sheetViews>
    <sheetView workbookViewId="0">
      <selection activeCell="B2" sqref="B2"/>
    </sheetView>
  </sheetViews>
  <sheetFormatPr defaultRowHeight="15" x14ac:dyDescent="0.25"/>
  <cols>
    <col min="1" max="1" width="9.7109375" bestFit="1" customWidth="1"/>
  </cols>
  <sheetData>
    <row r="2" spans="1:2" x14ac:dyDescent="0.25">
      <c r="A2" s="133">
        <v>42181</v>
      </c>
      <c r="B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Officials</vt:lpstr>
      <vt:lpstr>Schedule</vt:lpstr>
      <vt:lpstr>TimeForBoatCrews</vt:lpstr>
      <vt:lpstr>History Summary</vt:lpstr>
      <vt:lpstr>Data</vt:lpstr>
      <vt:lpstr>Log</vt:lpstr>
      <vt:lpstr>TimeForBoatCrews!Print_Area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</dc:creator>
  <cp:lastModifiedBy>jmartines</cp:lastModifiedBy>
  <cp:lastPrinted>2014-01-25T04:45:25Z</cp:lastPrinted>
  <dcterms:created xsi:type="dcterms:W3CDTF">2014-01-17T03:08:41Z</dcterms:created>
  <dcterms:modified xsi:type="dcterms:W3CDTF">2015-07-10T02:00:07Z</dcterms:modified>
</cp:coreProperties>
</file>